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Seminare" sheetId="2" r:id="rId5"/>
    <sheet state="visible" name="EigeneSeminare" sheetId="3" r:id="rId6"/>
    <sheet state="visible" name="Literatur" sheetId="4" r:id="rId7"/>
    <sheet state="visible" name="Praxis" sheetId="5" r:id="rId8"/>
    <sheet state="visible" name="Kosten" sheetId="6" r:id="rId9"/>
    <sheet state="visible" name="Info" sheetId="7" r:id="rId10"/>
  </sheets>
  <definedNames/>
  <calcPr/>
  <extLst>
    <ext uri="GoogleSheetsCustomDataVersion2">
      <go:sheetsCustomData xmlns:go="http://customooxmlschemas.google.com/" r:id="rId11" roundtripDataChecksum="mNEgkhyzJB99KA6HaFCLwkjOX2SNAgxBCZbY/+fw7Yg="/>
    </ext>
  </extLst>
</workbook>
</file>

<file path=xl/sharedStrings.xml><?xml version="1.0" encoding="utf-8"?>
<sst xmlns="http://schemas.openxmlformats.org/spreadsheetml/2006/main" count="1610" uniqueCount="482">
  <si>
    <t>EIGENE SEMINARE</t>
  </si>
  <si>
    <t>SEMINARE</t>
  </si>
  <si>
    <t>LITERATURARBEITEN</t>
  </si>
  <si>
    <t>ÖAGG PROPÄDEUTIKUM TRACKER</t>
  </si>
  <si>
    <t>Erledigt:</t>
  </si>
  <si>
    <t>Aeltere Semester, Uni-Anrechnungen, externe Seminare hier eintragen</t>
  </si>
  <si>
    <t>Status</t>
  </si>
  <si>
    <t>FORTSCHRITT</t>
  </si>
  <si>
    <t>Bereich</t>
  </si>
  <si>
    <t>Semester</t>
  </si>
  <si>
    <t>Buch/Thema</t>
  </si>
  <si>
    <t>AE</t>
  </si>
  <si>
    <t>Datum</t>
  </si>
  <si>
    <t>Deadline</t>
  </si>
  <si>
    <t>Notizen</t>
  </si>
  <si>
    <t>Seminar</t>
  </si>
  <si>
    <t>Quelle</t>
  </si>
  <si>
    <t>✅</t>
  </si>
  <si>
    <t>A.2</t>
  </si>
  <si>
    <t>WiSe 26/27 | Grau = Pflicht | Status: ✅ erledigt / ☐ geplant / ❌ abgesagt</t>
  </si>
  <si>
    <t>Dein inneres Kind will nur spielen (und Süßigkeiten)</t>
  </si>
  <si>
    <t>☐</t>
  </si>
  <si>
    <t>THEORIE (765 AE)</t>
  </si>
  <si>
    <t>SoSe 2024</t>
  </si>
  <si>
    <t>Ein Platzhalter muss sein</t>
  </si>
  <si>
    <t>Beispiel: Altes Seminar</t>
  </si>
  <si>
    <t>Nr.</t>
  </si>
  <si>
    <t>Optionen</t>
  </si>
  <si>
    <t>Gewählt</t>
  </si>
  <si>
    <t>A.1</t>
  </si>
  <si>
    <t>Euro</t>
  </si>
  <si>
    <t>ÖAGG</t>
  </si>
  <si>
    <t>Ort</t>
  </si>
  <si>
    <t>WiSe 24/25</t>
  </si>
  <si>
    <t>Beispiel: Uni-Kurs</t>
  </si>
  <si>
    <t>A.3</t>
  </si>
  <si>
    <t>Uni Wien</t>
  </si>
  <si>
    <t>Angerechnet</t>
  </si>
  <si>
    <t>Beschreibung</t>
  </si>
  <si>
    <t>Nötig</t>
  </si>
  <si>
    <t>Erledigt</t>
  </si>
  <si>
    <t>Offen</t>
  </si>
  <si>
    <t>11.-12.09.26</t>
  </si>
  <si>
    <t>%</t>
  </si>
  <si>
    <t>G610</t>
  </si>
  <si>
    <t>Psychiatrische Diagnostik</t>
  </si>
  <si>
    <t>A.5</t>
  </si>
  <si>
    <t>Graz</t>
  </si>
  <si>
    <t>WiSe 26/27</t>
  </si>
  <si>
    <t>Psychotherapeutische Schulen</t>
  </si>
  <si>
    <t>O1044</t>
  </si>
  <si>
    <t>Allgemeine Psychiatrie 1</t>
  </si>
  <si>
    <t>B.2</t>
  </si>
  <si>
    <t>Online</t>
  </si>
  <si>
    <t>O970</t>
  </si>
  <si>
    <t>Psychotherapiegesetz neu Was ändert sich für mich?</t>
  </si>
  <si>
    <t>E</t>
  </si>
  <si>
    <t>W170</t>
  </si>
  <si>
    <t>Transaktionsanalyse</t>
  </si>
  <si>
    <t>Wien</t>
  </si>
  <si>
    <t>O972</t>
  </si>
  <si>
    <t>Onlinesucht bei Kindern und Jugendlichen</t>
  </si>
  <si>
    <t>A.6 od. B.2/Li</t>
  </si>
  <si>
    <t>A.6</t>
  </si>
  <si>
    <t>W171</t>
  </si>
  <si>
    <t>Individualpsychologie</t>
  </si>
  <si>
    <t>18.-19.09.26</t>
  </si>
  <si>
    <t>G611</t>
  </si>
  <si>
    <t>Ethik</t>
  </si>
  <si>
    <t>D</t>
  </si>
  <si>
    <t>G612</t>
  </si>
  <si>
    <t>Erste Hilfe in der</t>
  </si>
  <si>
    <t>B.4</t>
  </si>
  <si>
    <t>W172</t>
  </si>
  <si>
    <t>Entwicklungspsychologie</t>
  </si>
  <si>
    <t>G613</t>
  </si>
  <si>
    <t>Suchterkrankung und -behandlung</t>
  </si>
  <si>
    <t>O973</t>
  </si>
  <si>
    <t>Emotionsfokussierte Psychotherapie</t>
  </si>
  <si>
    <t>A.6 od. B.1/Li</t>
  </si>
  <si>
    <t>G614</t>
  </si>
  <si>
    <t>Existenzanalyse und Logotherapie</t>
  </si>
  <si>
    <t>W173</t>
  </si>
  <si>
    <t>Psychoaktive Substanzen 1 "Vienna Calling" – quer durch die Partyszene</t>
  </si>
  <si>
    <t>B.2/Li od. B.3/Li</t>
  </si>
  <si>
    <t>O974</t>
  </si>
  <si>
    <t>Integrative Gestalttherapie</t>
  </si>
  <si>
    <t>O975</t>
  </si>
  <si>
    <t>Psychotherapie und Neurobiologie</t>
  </si>
  <si>
    <t>B.1/Li od. B.2/Li</t>
  </si>
  <si>
    <t>B.1</t>
  </si>
  <si>
    <t>W174</t>
  </si>
  <si>
    <t>Kinder psychisch kranker Eltern</t>
  </si>
  <si>
    <t>A.6 od. E</t>
  </si>
  <si>
    <t>W175</t>
  </si>
  <si>
    <t>Psychoaktive Substanzen 2 "Ganz Wien" – Straßenszene</t>
  </si>
  <si>
    <t>25.-26.09.26</t>
  </si>
  <si>
    <t>G615</t>
  </si>
  <si>
    <t>Medizinische Terminologie</t>
  </si>
  <si>
    <t>O976</t>
  </si>
  <si>
    <t>Gerontopsychotherapie</t>
  </si>
  <si>
    <t>W176</t>
  </si>
  <si>
    <t>Allgemeine Psychologie 1</t>
  </si>
  <si>
    <t>G616</t>
  </si>
  <si>
    <t>Übertragung und Gegenübertragung in Therapie und Beratung</t>
  </si>
  <si>
    <t>A.1 od. A.6</t>
  </si>
  <si>
    <t>Persönlichkeitstheorien</t>
  </si>
  <si>
    <t>G617</t>
  </si>
  <si>
    <t>Psychotherapie für und mit Menschen mit Behinderung</t>
  </si>
  <si>
    <t>O977</t>
  </si>
  <si>
    <t>Psychotherapie und Patient:innenrecht</t>
  </si>
  <si>
    <t>D./Li od. E</t>
  </si>
  <si>
    <t>W178</t>
  </si>
  <si>
    <t>Psychodrama in der Traumatherapie bisheriger Titel: Psychodrama in der Traumaarbeit</t>
  </si>
  <si>
    <t>G618</t>
  </si>
  <si>
    <t>Krisenintervention und Suizidprävention</t>
  </si>
  <si>
    <t>O978</t>
  </si>
  <si>
    <t>DSGVO für Psychotherapeut:innen</t>
  </si>
  <si>
    <t>W179</t>
  </si>
  <si>
    <t>Trauerarbeit</t>
  </si>
  <si>
    <t>A.1 od. A.3/Li od. A.6</t>
  </si>
  <si>
    <t>W180</t>
  </si>
  <si>
    <t>Psychodramatische Interventionen bei Mobbing</t>
  </si>
  <si>
    <t>G619</t>
  </si>
  <si>
    <t>Männerberatung und Ansätze zur Gewaltprävention</t>
  </si>
  <si>
    <t>02.-03.10.26</t>
  </si>
  <si>
    <t>O980</t>
  </si>
  <si>
    <t>Rechtliche Rahmenbedingungen 1</t>
  </si>
  <si>
    <t>W177</t>
  </si>
  <si>
    <t>Psychopharmakologie 1</t>
  </si>
  <si>
    <t>B.3</t>
  </si>
  <si>
    <t>W181</t>
  </si>
  <si>
    <t>W182</t>
  </si>
  <si>
    <t>Psychotherapeutische Diagnostik</t>
  </si>
  <si>
    <t>O979</t>
  </si>
  <si>
    <t>Hypnosepsychotherapie</t>
  </si>
  <si>
    <t>W183</t>
  </si>
  <si>
    <t>Psychoanalyse</t>
  </si>
  <si>
    <t>G620</t>
  </si>
  <si>
    <t>W184</t>
  </si>
  <si>
    <t>Analytische Psychologie mit Kindern und Jugendlichen</t>
  </si>
  <si>
    <t>Psychologie</t>
  </si>
  <si>
    <t>O981</t>
  </si>
  <si>
    <t>Psychotherapie in Österreich</t>
  </si>
  <si>
    <t>A.1 od. E</t>
  </si>
  <si>
    <t>W185</t>
  </si>
  <si>
    <t>Schematherapie Ein verhaltenstherapeutischer Ansatz</t>
  </si>
  <si>
    <t>O982</t>
  </si>
  <si>
    <t>Daseinsanalyse</t>
  </si>
  <si>
    <t>W186</t>
  </si>
  <si>
    <t>Einführung in die Traumatherapie/Psychotraumatologie</t>
  </si>
  <si>
    <t>A.1 od. A.6 od. B.2/Li</t>
  </si>
  <si>
    <t>09.-10.10.26</t>
  </si>
  <si>
    <t>O983</t>
  </si>
  <si>
    <t>Kinder- und Jugendlichendiagnostik</t>
  </si>
  <si>
    <t>W187</t>
  </si>
  <si>
    <t>W188</t>
  </si>
  <si>
    <t>Psychosomatik 1</t>
  </si>
  <si>
    <t>W189</t>
  </si>
  <si>
    <t>O984</t>
  </si>
  <si>
    <t>Online-Psychotherapie und Online- Beratung</t>
  </si>
  <si>
    <t>O985</t>
  </si>
  <si>
    <t>Systemische Familientherapie</t>
  </si>
  <si>
    <t>W190</t>
  </si>
  <si>
    <t>Gruppenpsychotherapie mit Kindern und Jugendlichen</t>
  </si>
  <si>
    <t>O986</t>
  </si>
  <si>
    <t>Sucht und Drogen Ätiologie, Diagnostik und Therapie</t>
  </si>
  <si>
    <t>W191</t>
  </si>
  <si>
    <t>Katathym Imaginative Psychotherapie</t>
  </si>
  <si>
    <t>A.4</t>
  </si>
  <si>
    <t>W192</t>
  </si>
  <si>
    <t>Konzentrative Bewegungstherapie</t>
  </si>
  <si>
    <t>Rehabilitation/Sonderpädagogik</t>
  </si>
  <si>
    <t>16.-17.10.26</t>
  </si>
  <si>
    <t>O987</t>
  </si>
  <si>
    <t>Quantitative Methoden</t>
  </si>
  <si>
    <t>C</t>
  </si>
  <si>
    <t>W193</t>
  </si>
  <si>
    <t>O989</t>
  </si>
  <si>
    <t>LGBTIQ+ in der Psychotherapie</t>
  </si>
  <si>
    <t>A.6 od. D./Li</t>
  </si>
  <si>
    <t>W194</t>
  </si>
  <si>
    <t>Gruppenkompetenz Gruppenprozesse verstehen und ihre Bedeutung für die Arbeit erkennen</t>
  </si>
  <si>
    <t>O990</t>
  </si>
  <si>
    <t>Behandlung psychischer Krisen bei Kinderwunsch und in der Schwangerschaft</t>
  </si>
  <si>
    <t>W249</t>
  </si>
  <si>
    <t>Der psychotherapeutische Prozess Vom Wissen zum Wanken</t>
  </si>
  <si>
    <t>O991</t>
  </si>
  <si>
    <t>Sexualtherapie</t>
  </si>
  <si>
    <t>O992</t>
  </si>
  <si>
    <t>Borderline-Patient:innen und Gestalttherapie</t>
  </si>
  <si>
    <t>A.1 od. B.2/Li</t>
  </si>
  <si>
    <t>O971</t>
  </si>
  <si>
    <t>Autogene Psychotherapie</t>
  </si>
  <si>
    <t>W195</t>
  </si>
  <si>
    <t>Systemische Paartherapie</t>
  </si>
  <si>
    <t>Diagnostik</t>
  </si>
  <si>
    <t>23.-24.10.26</t>
  </si>
  <si>
    <t>G621</t>
  </si>
  <si>
    <t>O993</t>
  </si>
  <si>
    <t>Einführung in die</t>
  </si>
  <si>
    <t>O994</t>
  </si>
  <si>
    <t>W196</t>
  </si>
  <si>
    <t>Dynamische Gruppenpsychotherapie</t>
  </si>
  <si>
    <t>O996</t>
  </si>
  <si>
    <t>Einführung in die Problemgeschichte der Psychotherapie Landkarte der psychotherapeutischen Schulen im Überblick</t>
  </si>
  <si>
    <t>30.-31.10.26</t>
  </si>
  <si>
    <t>O1046</t>
  </si>
  <si>
    <t>Rehabilitation, Sonder- und</t>
  </si>
  <si>
    <t>O997</t>
  </si>
  <si>
    <t>G622</t>
  </si>
  <si>
    <t>W198</t>
  </si>
  <si>
    <t>Psychosoziale Interventionen</t>
  </si>
  <si>
    <t>Psychosoziale Interventionsformen 1 Systemische Gesprächsführung im Einzelsetting</t>
  </si>
  <si>
    <t>O998</t>
  </si>
  <si>
    <t>Monodrama</t>
  </si>
  <si>
    <t>O999</t>
  </si>
  <si>
    <t>ADHS im Erwachsenenalter</t>
  </si>
  <si>
    <t>W199</t>
  </si>
  <si>
    <t>Forensische Psychiatrie</t>
  </si>
  <si>
    <t>B.2/Li od. E</t>
  </si>
  <si>
    <t>06.-07.11.26</t>
  </si>
  <si>
    <t>O1000</t>
  </si>
  <si>
    <t>Schwere Gewaltdelikte</t>
  </si>
  <si>
    <t>A.3/Li od. A.6 od. E</t>
  </si>
  <si>
    <t>O1045</t>
  </si>
  <si>
    <t>Allgemeine Psychiatrie 2</t>
  </si>
  <si>
    <t>W200</t>
  </si>
  <si>
    <t>Kinder- und Jugendpsychiatrie</t>
  </si>
  <si>
    <t>W201</t>
  </si>
  <si>
    <t>Psychotherapieforschung</t>
  </si>
  <si>
    <t>G623</t>
  </si>
  <si>
    <t>Psychodrama mit Kindern und Jugendlichen</t>
  </si>
  <si>
    <t>O1001</t>
  </si>
  <si>
    <t>Psychotherapeutische Behandlung von Angst- und Panikstörungen</t>
  </si>
  <si>
    <t>Psychiatrie</t>
  </si>
  <si>
    <t>W202</t>
  </si>
  <si>
    <t>Selbstzerstörung und Selbstfürsorge Aspekte zu selbstschädigendem Verhalten bei verschiedenen Störungsformen</t>
  </si>
  <si>
    <t>O1002</t>
  </si>
  <si>
    <t>Risiken und Nebenwirkungen der Psychotherapie Erfassung, Bewältigung, Risikovermeidung</t>
  </si>
  <si>
    <t>O1003</t>
  </si>
  <si>
    <t>Verhaltenstherapie und Borderline- Störung</t>
  </si>
  <si>
    <t>O1004</t>
  </si>
  <si>
    <t>Geschichte der Tiefenpsychologie</t>
  </si>
  <si>
    <t>W203</t>
  </si>
  <si>
    <t>Verhaltenstherapie</t>
  </si>
  <si>
    <t>W204</t>
  </si>
  <si>
    <t>Stabilisierungsmaßnahmen bei komplex traumatisierten Menschen</t>
  </si>
  <si>
    <t>O1005</t>
  </si>
  <si>
    <t>Umgang mit gerichtlichen Sachverständigengutachten</t>
  </si>
  <si>
    <t>Psychopharmakologie</t>
  </si>
  <si>
    <t>W205</t>
  </si>
  <si>
    <t>Traumatisierung und Verarbeitung kindlicher Verlusterlebnisse aus tiefenpsychologischer Sicht</t>
  </si>
  <si>
    <t>13.-14.11.26</t>
  </si>
  <si>
    <t>G624</t>
  </si>
  <si>
    <t>Rechtliche Rahmenbedingungen 2</t>
  </si>
  <si>
    <t>G625</t>
  </si>
  <si>
    <t>O1006</t>
  </si>
  <si>
    <t>W206</t>
  </si>
  <si>
    <t>W207</t>
  </si>
  <si>
    <t>Psychologische Diagnostik</t>
  </si>
  <si>
    <t>O1007</t>
  </si>
  <si>
    <t>Mediation</t>
  </si>
  <si>
    <t>O1008</t>
  </si>
  <si>
    <t>Rechtliche Aspekte bei Gewalt in der Familie</t>
  </si>
  <si>
    <t>W209</t>
  </si>
  <si>
    <t>Körperorientierte Interventionen in der Psychotherapie</t>
  </si>
  <si>
    <t>Erste Hilfe</t>
  </si>
  <si>
    <t>W210</t>
  </si>
  <si>
    <t>20.-21.11.26</t>
  </si>
  <si>
    <t>G626</t>
  </si>
  <si>
    <t>O1009</t>
  </si>
  <si>
    <t>O1047</t>
  </si>
  <si>
    <t>W211</t>
  </si>
  <si>
    <t>W212</t>
  </si>
  <si>
    <t>W213</t>
  </si>
  <si>
    <t>Personzentrierte Psychotherapie</t>
  </si>
  <si>
    <t>Wissenschaftsmethodik</t>
  </si>
  <si>
    <t>O1010</t>
  </si>
  <si>
    <t>Psychoanalytische Selbstpsychologie</t>
  </si>
  <si>
    <t>W214</t>
  </si>
  <si>
    <t>O1011</t>
  </si>
  <si>
    <t>Psychoanalytisch orientierte Psychotherapie</t>
  </si>
  <si>
    <t>G627</t>
  </si>
  <si>
    <t>W216</t>
  </si>
  <si>
    <t>Psychosoziale Interventionsformen 2 Systemische Gesprächsführung im Mehrpersonensetting – Paare und Familien</t>
  </si>
  <si>
    <t>27.-28.11.26</t>
  </si>
  <si>
    <t>O1012</t>
  </si>
  <si>
    <t>W217</t>
  </si>
  <si>
    <t>W218</t>
  </si>
  <si>
    <t>W219</t>
  </si>
  <si>
    <t>Qualitative Methoden Qualitative Methoden</t>
  </si>
  <si>
    <t>G628</t>
  </si>
  <si>
    <t>O1013</t>
  </si>
  <si>
    <t>Psychotherapeutische Identität</t>
  </si>
  <si>
    <t>G629</t>
  </si>
  <si>
    <t>O1014</t>
  </si>
  <si>
    <t>Psychotherapie und Medikation</t>
  </si>
  <si>
    <t>W215</t>
  </si>
  <si>
    <t>Psychopharmakologie bei Kindern</t>
  </si>
  <si>
    <t>G630</t>
  </si>
  <si>
    <t>Psychodrama-Gruppenpsychotherapie In der Gruppe, durch die Gruppe, für die Gruppe</t>
  </si>
  <si>
    <t>O1015</t>
  </si>
  <si>
    <t>Autismus-Spektrum-Störungen</t>
  </si>
  <si>
    <t>O1016</t>
  </si>
  <si>
    <t>O1017</t>
  </si>
  <si>
    <t>Psychotherapeutische Aspekte der Schmerztherapie</t>
  </si>
  <si>
    <t>Rahmenbedingungen</t>
  </si>
  <si>
    <t>04.-05.12.26</t>
  </si>
  <si>
    <t>G631</t>
  </si>
  <si>
    <t>O1018</t>
  </si>
  <si>
    <t>Notfallpsychologie und Krisenintervention</t>
  </si>
  <si>
    <t>A.3/Li od. A.6</t>
  </si>
  <si>
    <t>W220</t>
  </si>
  <si>
    <t>Psychopharmakologie 2</t>
  </si>
  <si>
    <t>W221</t>
  </si>
  <si>
    <t>W222</t>
  </si>
  <si>
    <t>Sexualisierte Gewalt in der Kindheit</t>
  </si>
  <si>
    <t>A.6 od. D./Li od. E</t>
  </si>
  <si>
    <t>G632</t>
  </si>
  <si>
    <t>W223</t>
  </si>
  <si>
    <t>Psychoanalytische Interventionsformen bei Angststörungen</t>
  </si>
  <si>
    <t>G633</t>
  </si>
  <si>
    <t>O1019</t>
  </si>
  <si>
    <t>ICD-11 Ein neuer Zugang zu Menschen mit psychischen Problemen</t>
  </si>
  <si>
    <t>W224</t>
  </si>
  <si>
    <t>Essstörungen</t>
  </si>
  <si>
    <t>A.6 od. B.1/Li od. B.2/Li</t>
  </si>
  <si>
    <t>SUMME THEORIE</t>
  </si>
  <si>
    <t>11.-12.12.26</t>
  </si>
  <si>
    <t>G634</t>
  </si>
  <si>
    <t>O1020</t>
  </si>
  <si>
    <t>Allgemeine Psychologie 2</t>
  </si>
  <si>
    <t>O1021</t>
  </si>
  <si>
    <t>W225</t>
  </si>
  <si>
    <t>Psychosomatik 2</t>
  </si>
  <si>
    <t>W226</t>
  </si>
  <si>
    <t>W227</t>
  </si>
  <si>
    <t>O1022</t>
  </si>
  <si>
    <t>Sogenannte Sekten am Psychomarkt</t>
  </si>
  <si>
    <t>W228</t>
  </si>
  <si>
    <t>Analytische Psychologie</t>
  </si>
  <si>
    <t>O1023</t>
  </si>
  <si>
    <t>W229</t>
  </si>
  <si>
    <t>Psychosoziale Interventionsformen 3 Systemische Gesprächsführung im Mehrpersonensetting – die Gruppe</t>
  </si>
  <si>
    <t>O1024</t>
  </si>
  <si>
    <t>Supervision und Coaching</t>
  </si>
  <si>
    <t>08.-09.01.27</t>
  </si>
  <si>
    <t>G635</t>
  </si>
  <si>
    <t>O1025</t>
  </si>
  <si>
    <t>PRAXIS (550 AE)</t>
  </si>
  <si>
    <t>O1026</t>
  </si>
  <si>
    <t>W230</t>
  </si>
  <si>
    <t>W231</t>
  </si>
  <si>
    <t>G636</t>
  </si>
  <si>
    <t>O1027</t>
  </si>
  <si>
    <t>Gewalt gegen Frauen und Mädchen</t>
  </si>
  <si>
    <t>W232</t>
  </si>
  <si>
    <t>Psychodrama</t>
  </si>
  <si>
    <t>F.1</t>
  </si>
  <si>
    <t>Selbsterfahrung</t>
  </si>
  <si>
    <t>W233</t>
  </si>
  <si>
    <t>Peripartale Psychiatrie und Psychotherapie</t>
  </si>
  <si>
    <t>O1028</t>
  </si>
  <si>
    <t>Psychopharmakologie bei älteren Menschen</t>
  </si>
  <si>
    <t>W234</t>
  </si>
  <si>
    <t>Existenzanalyse und die Behandlung von Depression</t>
  </si>
  <si>
    <t>W235</t>
  </si>
  <si>
    <t>Integrative Therapie</t>
  </si>
  <si>
    <t>15.-16.01.27</t>
  </si>
  <si>
    <t>G637</t>
  </si>
  <si>
    <t>O1029</t>
  </si>
  <si>
    <t>Rechtliche Rahmenbedingungen 4 Vertiefung Psychotherapiegesetz – strafrechtliche Aspekte und Haftungsfragen</t>
  </si>
  <si>
    <t>O1030</t>
  </si>
  <si>
    <t>O1031</t>
  </si>
  <si>
    <t>W236</t>
  </si>
  <si>
    <t>W237</t>
  </si>
  <si>
    <t>Überblick über die psychotherapeutischen Schulen</t>
  </si>
  <si>
    <t>F.2</t>
  </si>
  <si>
    <t>W197</t>
  </si>
  <si>
    <t>Praktikum</t>
  </si>
  <si>
    <t>Das Erstgespräch in der Psychotherapie Anamnese und Indikation</t>
  </si>
  <si>
    <t>A.1 od. A.6 od. E</t>
  </si>
  <si>
    <t>O1032</t>
  </si>
  <si>
    <t>W238</t>
  </si>
  <si>
    <t>O1033</t>
  </si>
  <si>
    <t>W239</t>
  </si>
  <si>
    <t>O1034</t>
  </si>
  <si>
    <t>Was Psychotherapeut:innen über künstliche Intelligenz und ChatGPT wissen sollten</t>
  </si>
  <si>
    <t>W240</t>
  </si>
  <si>
    <t>AD(H)S und Autismus bei Frauen und Mädchen</t>
  </si>
  <si>
    <t>F.3</t>
  </si>
  <si>
    <t>Supervision</t>
  </si>
  <si>
    <t>22.-23.01.27</t>
  </si>
  <si>
    <t>G638</t>
  </si>
  <si>
    <t>O1043</t>
  </si>
  <si>
    <t>O1048</t>
  </si>
  <si>
    <t>W241</t>
  </si>
  <si>
    <t>W242</t>
  </si>
  <si>
    <t>G639</t>
  </si>
  <si>
    <t>Forensische Psychotherapie/Kriminaltherapie</t>
  </si>
  <si>
    <t>W208</t>
  </si>
  <si>
    <t>Psychotherapie mit Psychosepatient:innen</t>
  </si>
  <si>
    <t>W248</t>
  </si>
  <si>
    <t>Psychotherapeutische Begleitung von somatisch erkrankten Menschen Schwerpunkt Herz-Kreislauf-Erkrankungen, orthopädische Erkrankungen, Schmerzerkrankungen</t>
  </si>
  <si>
    <t>A.1 od. A.6 od. B.1/Li</t>
  </si>
  <si>
    <t>O1051</t>
  </si>
  <si>
    <t>SUMME PRAXIS</t>
  </si>
  <si>
    <t>W243</t>
  </si>
  <si>
    <t>Erscheinungsformen der Sexualdelinquenz</t>
  </si>
  <si>
    <t>O1035</t>
  </si>
  <si>
    <t>Psychotherapie und Krisenintervention mit Jugendlichen</t>
  </si>
  <si>
    <t>29.-30.01.27</t>
  </si>
  <si>
    <t>O1036</t>
  </si>
  <si>
    <t>W244</t>
  </si>
  <si>
    <t>W245</t>
  </si>
  <si>
    <t>Rechtliche Rahmenbedingungen 3 Schwerpunkt Unterbringungsgesetz und 2. Erwachsenenschutzgesetz</t>
  </si>
  <si>
    <t>G640</t>
  </si>
  <si>
    <t>Das Erstgespräch in der Psychotherapie</t>
  </si>
  <si>
    <t>G641</t>
  </si>
  <si>
    <t>Psychotherapie und neue Medien</t>
  </si>
  <si>
    <t>W246</t>
  </si>
  <si>
    <t>Gruppenpsychoanalyse &amp; psychoanalytische Psychotherapie</t>
  </si>
  <si>
    <t>G642</t>
  </si>
  <si>
    <t>O1037</t>
  </si>
  <si>
    <t>GESAMT</t>
  </si>
  <si>
    <t>05.-06.02.27</t>
  </si>
  <si>
    <t>G643</t>
  </si>
  <si>
    <t>Persönlichkeitstheorien – Weiterführung</t>
  </si>
  <si>
    <t>A.2 od. A.2/Li</t>
  </si>
  <si>
    <t>O1038</t>
  </si>
  <si>
    <t>O1040</t>
  </si>
  <si>
    <t>O1049</t>
  </si>
  <si>
    <t>W247</t>
  </si>
  <si>
    <t>O1039</t>
  </si>
  <si>
    <t>Sexualisierte Gewalt</t>
  </si>
  <si>
    <t>12.-13.02.27</t>
  </si>
  <si>
    <t>O1050</t>
  </si>
  <si>
    <t>O1042</t>
  </si>
  <si>
    <t>Die Situation der Kinder im Scheidungsprozess</t>
  </si>
  <si>
    <t>KOSTEN</t>
  </si>
  <si>
    <t>Kategorie</t>
  </si>
  <si>
    <t>Betrag</t>
  </si>
  <si>
    <t>Bezahlt</t>
  </si>
  <si>
    <t>Seminare</t>
  </si>
  <si>
    <t>Ausbildungsbeitrag</t>
  </si>
  <si>
    <t>Literatur</t>
  </si>
  <si>
    <t>Sonstiges</t>
  </si>
  <si>
    <t>SUMME</t>
  </si>
  <si>
    <t>PRAKTISCHER TEIL</t>
  </si>
  <si>
    <t>Zeitraum</t>
  </si>
  <si>
    <t>Kosten</t>
  </si>
  <si>
    <t>SELBSTERFAHRUNG (50 AE)</t>
  </si>
  <si>
    <t>Gruppenselbsterfahrung Systemische FT</t>
  </si>
  <si>
    <t>Sep 2026</t>
  </si>
  <si>
    <t>Mag. Therapeutin</t>
  </si>
  <si>
    <t>Einzelselbsterfahrung VT</t>
  </si>
  <si>
    <t>Okt 2026 - Feb 2027</t>
  </si>
  <si>
    <t>Mag. Therapeut</t>
  </si>
  <si>
    <t>PRAKTIKUM (480 Std)</t>
  </si>
  <si>
    <t>Volkshilfe</t>
  </si>
  <si>
    <t>Psychosoziale Beratung</t>
  </si>
  <si>
    <t>SUPERVISION (20 AE)</t>
  </si>
  <si>
    <t>Supervision Praktikum</t>
  </si>
  <si>
    <t>GESAMTKOSTEN</t>
  </si>
  <si>
    <t>Laufend</t>
  </si>
  <si>
    <t>Gruppe + Einzel</t>
  </si>
  <si>
    <t>Bücher</t>
  </si>
  <si>
    <t>INFO</t>
  </si>
  <si>
    <t>ANLEITUNG</t>
  </si>
  <si>
    <t>1. Dashboard zeigt automatisch den Fortschritt an</t>
  </si>
  <si>
    <t>2. SEMINARE: Status setzen (erledigt/geplant/abgesagt)</t>
  </si>
  <si>
    <t>3. EIGENE SEMINARE: Ältere oder externe Seminare eintragen</t>
  </si>
  <si>
    <t>4. PRAXIS: Selbsterfahrung, Praktikum, Supervision tracken</t>
  </si>
  <si>
    <t>LEGENDE:</t>
  </si>
  <si>
    <t>W = Wien | G = Graz | O = Online</t>
  </si>
  <si>
    <t>Grau = Pflichtseminar</t>
  </si>
  <si>
    <t>/Li = Literaturersatz (ersetzt Literaturarbeit)</t>
  </si>
  <si>
    <t>CREDITS</t>
  </si>
  <si>
    <t>Made with 🧡 by Christian Schwarz</t>
  </si>
  <si>
    <t>https://zunderwunder.at/propaedeutikums-tracker</t>
  </si>
  <si>
    <t>Stand: September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</si>
</sst>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yyyy"/>
    <numFmt numFmtId="165" formatCode="dd.mm.yy"/>
    <numFmt numFmtId="166" formatCode="#,##0 €"/>
    <numFmt numFmtId="167" formatCode="mmm yyyy"/>
  </numFmts>
  <fonts count="12">
    <font>
      <sz val="11.0"/>
      <color theme="1"/>
      <name val="Calibri"/>
      <scheme val="minor"/>
    </font>
    <font>
      <b/>
      <sz val="16.0"/>
      <color rgb="FF232120"/>
      <name val="Calibri"/>
    </font>
    <font>
      <sz val="11.0"/>
      <color theme="1"/>
      <name val="Calibri"/>
    </font>
    <font>
      <color theme="1"/>
      <name val="Calibri"/>
    </font>
    <font>
      <sz val="9.0"/>
      <color rgb="FF6E6A66"/>
      <name val="Calibri"/>
    </font>
    <font>
      <b/>
      <sz val="10.0"/>
      <color rgb="FFFFFFFF"/>
      <name val="Calibri"/>
    </font>
    <font>
      <b/>
      <sz val="10.0"/>
      <color rgb="FF232120"/>
      <name val="Calibri"/>
    </font>
    <font>
      <sz val="10.0"/>
      <color theme="1"/>
      <name val="Calibri"/>
    </font>
    <font>
      <b/>
      <sz val="12.0"/>
      <color rgb="FF232120"/>
      <name val="Calibri"/>
    </font>
    <font>
      <sz val="10.0"/>
      <color rgb="FF6E6A66"/>
      <name val="Calibri"/>
    </font>
    <font>
      <b/>
      <sz val="14.0"/>
      <color rgb="FF232120"/>
      <name val="Calibri"/>
    </font>
    <font>
      <u/>
      <sz val="10.0"/>
      <color rgb="FF8C5B3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32120"/>
        <bgColor rgb="FF232120"/>
      </patternFill>
    </fill>
    <fill>
      <patternFill patternType="solid">
        <fgColor rgb="FFE7E1D6"/>
        <bgColor rgb="FFE7E1D6"/>
      </patternFill>
    </fill>
    <fill>
      <patternFill patternType="solid">
        <fgColor rgb="FFF3F0EA"/>
        <bgColor rgb="FFF3F0EA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horizontal="center"/>
    </xf>
    <xf borderId="0" fillId="0" fontId="6" numFmtId="0" xfId="0" applyFont="1"/>
    <xf borderId="1" fillId="0" fontId="7" numFmtId="0" xfId="0" applyAlignment="1" applyBorder="1" applyFont="1">
      <alignment horizontal="center"/>
    </xf>
    <xf borderId="1" fillId="0" fontId="7" numFmtId="0" xfId="0" applyBorder="1" applyFont="1"/>
    <xf borderId="1" fillId="0" fontId="2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/>
    </xf>
    <xf borderId="1" fillId="0" fontId="7" numFmtId="165" xfId="0" applyAlignment="1" applyBorder="1" applyFont="1" applyNumberFormat="1">
      <alignment horizontal="left"/>
    </xf>
    <xf borderId="0" fillId="0" fontId="8" numFmtId="0" xfId="0" applyFont="1"/>
    <xf borderId="1" fillId="3" fontId="7" numFmtId="0" xfId="0" applyAlignment="1" applyBorder="1" applyFill="1" applyFont="1">
      <alignment horizontal="center"/>
    </xf>
    <xf borderId="1" fillId="3" fontId="7" numFmtId="0" xfId="0" applyBorder="1" applyFill="1" applyFont="1"/>
    <xf borderId="1" fillId="3" fontId="9" numFmtId="0" xfId="0" applyAlignment="1" applyBorder="1" applyFill="1" applyFont="1">
      <alignment horizontal="center"/>
    </xf>
    <xf borderId="1" fillId="0" fontId="7" numFmtId="0" xfId="0" applyAlignment="1" applyBorder="1" applyFont="1">
      <alignment horizontal="left"/>
    </xf>
    <xf borderId="0" fillId="0" fontId="7" numFmtId="0" xfId="0" applyFont="1"/>
    <xf borderId="1" fillId="0" fontId="2" numFmtId="0" xfId="0" applyBorder="1" applyFont="1"/>
    <xf borderId="0" fillId="0" fontId="7" numFmtId="164" xfId="0" applyAlignment="1" applyFont="1" applyNumberFormat="1">
      <alignment horizontal="center"/>
    </xf>
    <xf borderId="1" fillId="0" fontId="7" numFmtId="0" xfId="0" applyAlignment="1" applyBorder="1" applyFont="1">
      <alignment horizontal="center" vertical="bottom"/>
    </xf>
    <xf borderId="1" fillId="0" fontId="7" numFmtId="165" xfId="0" applyAlignment="1" applyBorder="1" applyFont="1" applyNumberFormat="1">
      <alignment horizontal="left" vertical="bottom"/>
    </xf>
    <xf borderId="1" fillId="0" fontId="7" numFmtId="0" xfId="0" applyAlignment="1" applyBorder="1" applyFont="1">
      <alignment vertical="bottom"/>
    </xf>
    <xf borderId="1" fillId="0" fontId="9" numFmtId="0" xfId="0" applyAlignment="1" applyBorder="1" applyFont="1">
      <alignment horizontal="center" vertical="bottom"/>
    </xf>
    <xf borderId="1" fillId="0" fontId="7" numFmtId="9" xfId="0" applyAlignment="1" applyBorder="1" applyFont="1" applyNumberFormat="1">
      <alignment horizontal="center"/>
    </xf>
    <xf borderId="1" fillId="4" fontId="6" numFmtId="0" xfId="0" applyBorder="1" applyFill="1" applyFont="1"/>
    <xf borderId="1" fillId="4" fontId="6" numFmtId="0" xfId="0" applyAlignment="1" applyBorder="1" applyFill="1" applyFont="1">
      <alignment horizontal="center"/>
    </xf>
    <xf borderId="1" fillId="4" fontId="6" numFmtId="9" xfId="0" applyAlignment="1" applyBorder="1" applyFill="1" applyFont="1" applyNumberFormat="1">
      <alignment horizontal="center"/>
    </xf>
    <xf borderId="1" fillId="0" fontId="1" numFmtId="0" xfId="0" applyBorder="1" applyFont="1"/>
    <xf borderId="1" fillId="0" fontId="10" numFmtId="0" xfId="0" applyBorder="1" applyFont="1"/>
    <xf borderId="1" fillId="0" fontId="10" numFmtId="0" xfId="0" applyAlignment="1" applyBorder="1" applyFont="1">
      <alignment horizontal="center"/>
    </xf>
    <xf borderId="1" fillId="0" fontId="10" numFmtId="9" xfId="0" applyAlignment="1" applyBorder="1" applyFont="1" applyNumberFormat="1">
      <alignment horizontal="center"/>
    </xf>
    <xf borderId="1" fillId="0" fontId="7" numFmtId="166" xfId="0" applyAlignment="1" applyBorder="1" applyFont="1" applyNumberFormat="1">
      <alignment horizontal="center"/>
    </xf>
    <xf borderId="1" fillId="4" fontId="6" numFmtId="0" xfId="0" applyAlignment="1" applyBorder="1" applyFill="1" applyFont="1">
      <alignment horizontal="left"/>
    </xf>
    <xf borderId="1" fillId="4" fontId="6" numFmtId="166" xfId="0" applyAlignment="1" applyBorder="1" applyFill="1" applyFont="1" applyNumberFormat="1">
      <alignment horizontal="center"/>
    </xf>
    <xf borderId="1" fillId="4" fontId="7" numFmtId="0" xfId="0" applyBorder="1" applyFill="1" applyFont="1"/>
    <xf borderId="1" fillId="4" fontId="7" numFmtId="166" xfId="0" applyBorder="1" applyFill="1" applyFont="1" applyNumberFormat="1"/>
    <xf borderId="1" fillId="0" fontId="7" numFmtId="166" xfId="0" applyBorder="1" applyFont="1" applyNumberFormat="1"/>
    <xf borderId="1" fillId="4" fontId="7" numFmtId="0" xfId="0" applyAlignment="1" applyBorder="1" applyFill="1" applyFont="1">
      <alignment horizontal="center"/>
    </xf>
    <xf borderId="1" fillId="0" fontId="7" numFmtId="167" xfId="0" applyAlignment="1" applyBorder="1" applyFont="1" applyNumberFormat="1">
      <alignment horizontal="left"/>
    </xf>
    <xf borderId="1" fillId="4" fontId="2" numFmtId="0" xfId="0" applyBorder="1" applyFill="1" applyFont="1"/>
    <xf borderId="1" fillId="4" fontId="6" numFmtId="166" xfId="0" applyBorder="1" applyFill="1" applyFont="1" applyNumberForma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zunderwunder.at/propaedeutikums-tracker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6.14"/>
    <col customWidth="1" min="3" max="5" width="7.29"/>
    <col customWidth="1" min="6" max="6" width="6.43"/>
  </cols>
  <sheetData>
    <row r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 t="s">
        <v>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 t="s">
        <v>8</v>
      </c>
      <c r="B6" s="5" t="s">
        <v>38</v>
      </c>
      <c r="C6" s="5" t="s">
        <v>39</v>
      </c>
      <c r="D6" s="5" t="s">
        <v>40</v>
      </c>
      <c r="E6" s="5" t="s">
        <v>41</v>
      </c>
      <c r="F6" s="5" t="s">
        <v>43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29</v>
      </c>
      <c r="B7" s="16" t="s">
        <v>49</v>
      </c>
      <c r="C7" s="7">
        <v>120.0</v>
      </c>
      <c r="D7" s="7">
        <f>SUMIFS(Seminare!G:G,Seminare!A:A,"✅",Seminare!F:F,"A.1")+SUMIFS(EigeneSeminare!F:F,EigeneSeminare!A:A,"✅",EigeneSeminare!E:E,"A.1")+SUMIFS(Literatur!D:D,Literatur!A:A,"✅",Literatur!B:B,"A.1")</f>
        <v>5</v>
      </c>
      <c r="E7" s="7">
        <f t="shared" ref="E7:E19" si="1">MAX(0,C7-D7)</f>
        <v>115</v>
      </c>
      <c r="F7" s="24">
        <f t="shared" ref="F7:F19" si="2">IF(C7&gt;0,MIN(1,D7/C7),0)</f>
        <v>0.04166666667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 t="s">
        <v>18</v>
      </c>
      <c r="B8" s="16" t="s">
        <v>106</v>
      </c>
      <c r="C8" s="7">
        <v>30.0</v>
      </c>
      <c r="D8" s="7">
        <f>SUMIFS(Seminare!G:G,Seminare!A:A,"✅",Seminare!F:F,"A.2")+SUMIFS(EigeneSeminare!F:F,EigeneSeminare!A:A,"✅",EigeneSeminare!E:E,"A.2")+SUMIFS(Literatur!D:D,Literatur!A:A,"✅",Literatur!B:B,"A.2")</f>
        <v>15</v>
      </c>
      <c r="E8" s="7">
        <f t="shared" si="1"/>
        <v>15</v>
      </c>
      <c r="F8" s="24">
        <f t="shared" si="2"/>
        <v>0.5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35</v>
      </c>
      <c r="B9" s="16" t="s">
        <v>141</v>
      </c>
      <c r="C9" s="7">
        <v>60.0</v>
      </c>
      <c r="D9" s="7">
        <f>SUMIFS(Seminare!G:G,Seminare!A:A,"✅",Seminare!F:F,"A.3")+SUMIFS(EigeneSeminare!F:F,EigeneSeminare!A:A,"✅",EigeneSeminare!E:E,"A.3")+SUMIFS(Literatur!D:D,Literatur!A:A,"✅",Literatur!B:B,"A.3")</f>
        <v>15</v>
      </c>
      <c r="E9" s="7">
        <f t="shared" si="1"/>
        <v>45</v>
      </c>
      <c r="F9" s="24">
        <f t="shared" si="2"/>
        <v>0.25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 t="s">
        <v>169</v>
      </c>
      <c r="B10" s="16" t="s">
        <v>172</v>
      </c>
      <c r="C10" s="7">
        <v>30.0</v>
      </c>
      <c r="D10" s="7">
        <f>SUMIFS(Seminare!G:G,Seminare!A:A,"✅",Seminare!F:F,"A.4")+SUMIFS(EigeneSeminare!F:F,EigeneSeminare!A:A,"✅",EigeneSeminare!E:E,"A.4")+SUMIFS(Literatur!D:D,Literatur!A:A,"✅",Literatur!B:B,"A.4")</f>
        <v>0</v>
      </c>
      <c r="E10" s="7">
        <f t="shared" si="1"/>
        <v>30</v>
      </c>
      <c r="F10" s="24">
        <f t="shared" si="2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46</v>
      </c>
      <c r="B11" s="16" t="s">
        <v>196</v>
      </c>
      <c r="C11" s="7">
        <v>60.0</v>
      </c>
      <c r="D11" s="7">
        <f>SUMIFS(Seminare!G:G,Seminare!A:A,"✅",Seminare!F:F,"A.5")+SUMIFS(EigeneSeminare!F:F,EigeneSeminare!A:A,"✅",EigeneSeminare!E:E,"A.5")+SUMIFS(Literatur!D:D,Literatur!A:A,"✅",Literatur!B:B,"A.5")</f>
        <v>0</v>
      </c>
      <c r="E11" s="7">
        <f t="shared" si="1"/>
        <v>60</v>
      </c>
      <c r="F11" s="24">
        <f t="shared" si="2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63</v>
      </c>
      <c r="B12" s="16" t="s">
        <v>212</v>
      </c>
      <c r="C12" s="7">
        <v>60.0</v>
      </c>
      <c r="D12" s="7">
        <f>SUMIFS(Seminare!G:G,Seminare!A:A,"✅",Seminare!F:F,"A.6")+SUMIFS(EigeneSeminare!F:F,EigeneSeminare!A:A,"✅",EigeneSeminare!E:E,"A.6")+SUMIFS(Literatur!D:D,Literatur!A:A,"✅",Literatur!B:B,"A.6")</f>
        <v>0</v>
      </c>
      <c r="E12" s="7">
        <f t="shared" si="1"/>
        <v>60</v>
      </c>
      <c r="F12" s="24">
        <f t="shared" si="2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 t="s">
        <v>90</v>
      </c>
      <c r="B13" s="16" t="s">
        <v>98</v>
      </c>
      <c r="C13" s="7">
        <v>30.0</v>
      </c>
      <c r="D13" s="7">
        <f>SUMIFS(Seminare!G:G,Seminare!A:A,"✅",Seminare!F:F,"B.1")+SUMIFS(EigeneSeminare!F:F,EigeneSeminare!A:A,"✅",EigeneSeminare!E:E,"B.1")+SUMIFS(Literatur!D:D,Literatur!A:A,"✅",Literatur!B:B,"B.1")</f>
        <v>0</v>
      </c>
      <c r="E13" s="7">
        <f t="shared" si="1"/>
        <v>30</v>
      </c>
      <c r="F13" s="24">
        <f t="shared" si="2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 t="s">
        <v>52</v>
      </c>
      <c r="B14" s="16" t="s">
        <v>235</v>
      </c>
      <c r="C14" s="7">
        <v>120.0</v>
      </c>
      <c r="D14" s="7">
        <f>SUMIFS(Seminare!G:G,Seminare!A:A,"✅",Seminare!F:F,"B.2")+SUMIFS(EigeneSeminare!F:F,EigeneSeminare!A:A,"✅",EigeneSeminare!E:E,"B.2")+SUMIFS(Literatur!D:D,Literatur!A:A,"✅",Literatur!B:B,"B.2")</f>
        <v>0</v>
      </c>
      <c r="E14" s="7">
        <f t="shared" si="1"/>
        <v>120</v>
      </c>
      <c r="F14" s="24">
        <f t="shared" si="2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130</v>
      </c>
      <c r="B15" s="16" t="s">
        <v>250</v>
      </c>
      <c r="C15" s="7">
        <v>45.0</v>
      </c>
      <c r="D15" s="7">
        <f>SUMIFS(Seminare!G:G,Seminare!A:A,"✅",Seminare!F:F,"B.3")+SUMIFS(EigeneSeminare!F:F,EigeneSeminare!A:A,"✅",EigeneSeminare!E:E,"B.3")+SUMIFS(Literatur!D:D,Literatur!A:A,"✅",Literatur!B:B,"B.3")</f>
        <v>0</v>
      </c>
      <c r="E15" s="7">
        <f t="shared" si="1"/>
        <v>45</v>
      </c>
      <c r="F15" s="24">
        <f t="shared" si="2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 t="s">
        <v>72</v>
      </c>
      <c r="B16" s="16" t="s">
        <v>267</v>
      </c>
      <c r="C16" s="7">
        <v>15.0</v>
      </c>
      <c r="D16" s="7">
        <f>SUMIFS(Seminare!G:G,Seminare!A:A,"✅",Seminare!F:F,"B.4")+SUMIFS(EigeneSeminare!F:F,EigeneSeminare!A:A,"✅",EigeneSeminare!E:E,"B.4")+SUMIFS(Literatur!D:D,Literatur!A:A,"✅",Literatur!B:B,"B.4")</f>
        <v>0</v>
      </c>
      <c r="E16" s="7">
        <f t="shared" si="1"/>
        <v>15</v>
      </c>
      <c r="F16" s="24">
        <f t="shared" si="2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 t="s">
        <v>176</v>
      </c>
      <c r="B17" s="16" t="s">
        <v>277</v>
      </c>
      <c r="C17" s="7">
        <v>75.0</v>
      </c>
      <c r="D17" s="7">
        <f>SUMIFS(Seminare!G:G,Seminare!A:A,"✅",Seminare!F:F,"C")+SUMIFS(EigeneSeminare!F:F,EigeneSeminare!A:A,"✅",EigeneSeminare!E:E,"C")+SUMIFS(Literatur!D:D,Literatur!A:A,"✅",Literatur!B:B,"C")</f>
        <v>0</v>
      </c>
      <c r="E17" s="7">
        <f t="shared" si="1"/>
        <v>75</v>
      </c>
      <c r="F17" s="24">
        <f t="shared" si="2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 t="s">
        <v>69</v>
      </c>
      <c r="B18" s="16" t="s">
        <v>68</v>
      </c>
      <c r="C18" s="7">
        <v>30.0</v>
      </c>
      <c r="D18" s="7">
        <f>SUMIFS(Seminare!G:G,Seminare!A:A,"✅",Seminare!F:F,"D")+SUMIFS(EigeneSeminare!F:F,EigeneSeminare!A:A,"✅",EigeneSeminare!E:E,"D")+SUMIFS(Literatur!D:D,Literatur!A:A,"✅",Literatur!B:B,"D")</f>
        <v>0</v>
      </c>
      <c r="E18" s="7">
        <f t="shared" si="1"/>
        <v>30</v>
      </c>
      <c r="F18" s="24">
        <f t="shared" si="2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 t="s">
        <v>56</v>
      </c>
      <c r="B19" s="16" t="s">
        <v>307</v>
      </c>
      <c r="C19" s="7">
        <v>90.0</v>
      </c>
      <c r="D19" s="7">
        <f>SUMIFS(Seminare!G:G,Seminare!A:A,"✅",Seminare!F:F,"E")+SUMIFS(EigeneSeminare!F:F,EigeneSeminare!A:A,"✅",EigeneSeminare!E:E,"E")+SUMIFS(Literatur!D:D,Literatur!A:A,"✅",Literatur!B:B,"E")</f>
        <v>0</v>
      </c>
      <c r="E19" s="7">
        <f t="shared" si="1"/>
        <v>90</v>
      </c>
      <c r="F19" s="24">
        <f t="shared" si="2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5"/>
      <c r="B20" s="25" t="s">
        <v>328</v>
      </c>
      <c r="C20" s="26">
        <f t="shared" ref="C20:E20" si="3">SUM(C7:C19)</f>
        <v>765</v>
      </c>
      <c r="D20" s="26">
        <f t="shared" si="3"/>
        <v>35</v>
      </c>
      <c r="E20" s="26">
        <f t="shared" si="3"/>
        <v>730</v>
      </c>
      <c r="F20" s="27">
        <f>IF(C20&gt;0,D20/C20,0)</f>
        <v>0.04575163399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2" t="s">
        <v>350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 t="s">
        <v>8</v>
      </c>
      <c r="B23" s="5" t="s">
        <v>38</v>
      </c>
      <c r="C23" s="5" t="s">
        <v>39</v>
      </c>
      <c r="D23" s="5" t="s">
        <v>40</v>
      </c>
      <c r="E23" s="5" t="s">
        <v>41</v>
      </c>
      <c r="F23" s="5" t="s">
        <v>43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8" t="s">
        <v>359</v>
      </c>
      <c r="B24" s="8" t="s">
        <v>360</v>
      </c>
      <c r="C24" s="7">
        <v>50.0</v>
      </c>
      <c r="D24" s="7">
        <f>SUMIF(Praxis!A:A,"F.1",Praxis!C:C)</f>
        <v>15</v>
      </c>
      <c r="E24" s="7">
        <f t="shared" ref="E24:E26" si="4">MAX(0,C24-D24)</f>
        <v>35</v>
      </c>
      <c r="F24" s="24">
        <f t="shared" ref="F24:F26" si="5">IF(C24&gt;0,MIN(1,D24/C24),0)</f>
        <v>0.3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8" t="s">
        <v>378</v>
      </c>
      <c r="B25" s="8" t="s">
        <v>380</v>
      </c>
      <c r="C25" s="7">
        <v>480.0</v>
      </c>
      <c r="D25" s="7">
        <f>SUMIF(Praxis!A:A,"F.2",Praxis!C:C)</f>
        <v>160</v>
      </c>
      <c r="E25" s="7">
        <f t="shared" si="4"/>
        <v>320</v>
      </c>
      <c r="F25" s="24">
        <f t="shared" si="5"/>
        <v>0.3333333333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8" t="s">
        <v>391</v>
      </c>
      <c r="B26" s="8" t="s">
        <v>392</v>
      </c>
      <c r="C26" s="7">
        <v>20.0</v>
      </c>
      <c r="D26" s="7">
        <f>SUMIF(Praxis!A:A,"F.3",Praxis!C:C)</f>
        <v>10</v>
      </c>
      <c r="E26" s="7">
        <f t="shared" si="4"/>
        <v>10</v>
      </c>
      <c r="F26" s="24">
        <f t="shared" si="5"/>
        <v>0.5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5"/>
      <c r="B27" s="25" t="s">
        <v>407</v>
      </c>
      <c r="C27" s="26">
        <f t="shared" ref="C27:E27" si="6">SUM(C24:C26)</f>
        <v>550</v>
      </c>
      <c r="D27" s="26">
        <f t="shared" si="6"/>
        <v>185</v>
      </c>
      <c r="E27" s="26">
        <f t="shared" si="6"/>
        <v>365</v>
      </c>
      <c r="F27" s="27">
        <f t="shared" ref="F27:F28" si="8">IF(C27&gt;0,D27/C27,0)</f>
        <v>0.3363636364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8"/>
      <c r="B28" s="29" t="s">
        <v>425</v>
      </c>
      <c r="C28" s="30">
        <f t="shared" ref="C28:E28" si="7">C20+C27</f>
        <v>1315</v>
      </c>
      <c r="D28" s="30">
        <f t="shared" si="7"/>
        <v>220</v>
      </c>
      <c r="E28" s="30">
        <f t="shared" si="7"/>
        <v>1095</v>
      </c>
      <c r="F28" s="31">
        <f t="shared" si="8"/>
        <v>0.1673003802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2" t="s">
        <v>440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5"/>
      <c r="B31" s="5" t="s">
        <v>441</v>
      </c>
      <c r="C31" s="5" t="s">
        <v>442</v>
      </c>
      <c r="D31" s="5" t="s">
        <v>443</v>
      </c>
      <c r="E31" s="5" t="s">
        <v>41</v>
      </c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"/>
      <c r="B32" s="16" t="s">
        <v>444</v>
      </c>
      <c r="C32" s="32">
        <f>Kosten!C4</f>
        <v>220</v>
      </c>
      <c r="D32" s="32" t="str">
        <f>Kosten!D4</f>
        <v/>
      </c>
      <c r="E32" s="32">
        <f>Kosten!E4</f>
        <v>220</v>
      </c>
      <c r="F32" s="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9"/>
      <c r="B33" s="16" t="s">
        <v>445</v>
      </c>
      <c r="C33" s="32">
        <f>Kosten!C5</f>
        <v>1700</v>
      </c>
      <c r="D33" s="32">
        <f>Kosten!D5</f>
        <v>850</v>
      </c>
      <c r="E33" s="32">
        <f>Kosten!E5</f>
        <v>850</v>
      </c>
      <c r="F33" s="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9"/>
      <c r="B34" s="16" t="s">
        <v>360</v>
      </c>
      <c r="C34" s="32">
        <f>Kosten!C6</f>
        <v>800</v>
      </c>
      <c r="D34" s="32">
        <f>Kosten!D6</f>
        <v>800</v>
      </c>
      <c r="E34" s="32">
        <f>Kosten!E6</f>
        <v>0</v>
      </c>
      <c r="F34" s="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9"/>
      <c r="B35" s="16" t="s">
        <v>446</v>
      </c>
      <c r="C35" s="32">
        <f>Kosten!C7</f>
        <v>50</v>
      </c>
      <c r="D35" s="32">
        <f>Kosten!D7</f>
        <v>50</v>
      </c>
      <c r="E35" s="32">
        <f>Kosten!E7</f>
        <v>0</v>
      </c>
      <c r="F35" s="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9"/>
      <c r="B36" s="16" t="s">
        <v>447</v>
      </c>
      <c r="C36" s="32" t="str">
        <f>Kosten!C8</f>
        <v/>
      </c>
      <c r="D36" s="32" t="str">
        <f>Kosten!D8</f>
        <v/>
      </c>
      <c r="E36" s="32">
        <f>Kosten!E8</f>
        <v>0</v>
      </c>
      <c r="F36" s="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6"/>
      <c r="B37" s="33" t="s">
        <v>448</v>
      </c>
      <c r="C37" s="34">
        <f t="shared" ref="C37:E37" si="9">SUM(C32:C36)</f>
        <v>2770</v>
      </c>
      <c r="D37" s="34">
        <f t="shared" si="9"/>
        <v>1700</v>
      </c>
      <c r="E37" s="34">
        <f t="shared" si="9"/>
        <v>1070</v>
      </c>
      <c r="F37" s="2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0.86"/>
    <col customWidth="1" min="3" max="3" width="5.71"/>
    <col customWidth="1" min="4" max="4" width="35.0"/>
    <col customWidth="1" min="5" max="5" width="17.43"/>
    <col customWidth="1" min="6" max="6" width="9.43"/>
    <col customWidth="1" min="7" max="7" width="4.57"/>
    <col customWidth="1" min="8" max="8" width="8.14"/>
    <col customWidth="1" min="9" max="9" width="8.0"/>
    <col customWidth="1" min="10" max="26" width="8.71"/>
  </cols>
  <sheetData>
    <row r="1">
      <c r="A1" s="1" t="s">
        <v>1</v>
      </c>
      <c r="B1" s="2"/>
      <c r="C1" s="2"/>
      <c r="D1" s="2"/>
      <c r="E1" s="2"/>
      <c r="F1" s="2"/>
      <c r="G1" s="2"/>
      <c r="H1" s="3" t="s">
        <v>4</v>
      </c>
      <c r="I1" s="6">
        <f>COUNTIF(A:A,"✅")</f>
        <v>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6</v>
      </c>
      <c r="B4" s="5" t="s">
        <v>12</v>
      </c>
      <c r="C4" s="5" t="s">
        <v>26</v>
      </c>
      <c r="D4" s="5" t="s">
        <v>15</v>
      </c>
      <c r="E4" s="5" t="s">
        <v>27</v>
      </c>
      <c r="F4" s="5" t="s">
        <v>28</v>
      </c>
      <c r="G4" s="5" t="s">
        <v>11</v>
      </c>
      <c r="H4" s="5" t="s">
        <v>30</v>
      </c>
      <c r="I4" s="5" t="s">
        <v>32</v>
      </c>
      <c r="J4" s="5" t="s">
        <v>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 t="s">
        <v>21</v>
      </c>
      <c r="B5" s="14" t="s">
        <v>42</v>
      </c>
      <c r="C5" s="14" t="s">
        <v>44</v>
      </c>
      <c r="D5" s="14" t="s">
        <v>45</v>
      </c>
      <c r="E5" s="15" t="s">
        <v>46</v>
      </c>
      <c r="F5" s="13" t="s">
        <v>46</v>
      </c>
      <c r="G5" s="13">
        <v>15.0</v>
      </c>
      <c r="H5" s="13">
        <v>160.0</v>
      </c>
      <c r="I5" s="13" t="s">
        <v>47</v>
      </c>
      <c r="J5" s="13" t="s">
        <v>48</v>
      </c>
    </row>
    <row r="6">
      <c r="A6" s="13" t="s">
        <v>21</v>
      </c>
      <c r="B6" s="14" t="s">
        <v>42</v>
      </c>
      <c r="C6" s="14" t="s">
        <v>50</v>
      </c>
      <c r="D6" s="14" t="s">
        <v>51</v>
      </c>
      <c r="E6" s="15" t="s">
        <v>52</v>
      </c>
      <c r="F6" s="13" t="s">
        <v>52</v>
      </c>
      <c r="G6" s="13">
        <v>15.0</v>
      </c>
      <c r="H6" s="13">
        <v>160.0</v>
      </c>
      <c r="I6" s="13" t="s">
        <v>53</v>
      </c>
      <c r="J6" s="13" t="s">
        <v>48</v>
      </c>
    </row>
    <row r="7">
      <c r="A7" s="20" t="s">
        <v>21</v>
      </c>
      <c r="B7" s="21">
        <v>46279.0</v>
      </c>
      <c r="C7" s="22" t="s">
        <v>54</v>
      </c>
      <c r="D7" s="22" t="s">
        <v>55</v>
      </c>
      <c r="E7" s="23" t="s">
        <v>56</v>
      </c>
      <c r="F7" s="20" t="s">
        <v>56</v>
      </c>
      <c r="G7" s="20">
        <v>5.0</v>
      </c>
      <c r="H7" s="20">
        <v>60.0</v>
      </c>
      <c r="I7" s="20" t="s">
        <v>53</v>
      </c>
      <c r="J7" s="20" t="s">
        <v>48</v>
      </c>
    </row>
    <row r="8">
      <c r="A8" s="20" t="s">
        <v>17</v>
      </c>
      <c r="B8" s="21">
        <v>46280.0</v>
      </c>
      <c r="C8" s="22" t="s">
        <v>57</v>
      </c>
      <c r="D8" s="22" t="s">
        <v>58</v>
      </c>
      <c r="E8" s="23" t="s">
        <v>29</v>
      </c>
      <c r="F8" s="20" t="s">
        <v>29</v>
      </c>
      <c r="G8" s="20">
        <v>5.0</v>
      </c>
      <c r="H8" s="20">
        <v>60.0</v>
      </c>
      <c r="I8" s="20" t="s">
        <v>59</v>
      </c>
      <c r="J8" s="20" t="s">
        <v>48</v>
      </c>
    </row>
    <row r="9">
      <c r="A9" s="20" t="s">
        <v>21</v>
      </c>
      <c r="B9" s="21">
        <v>46282.0</v>
      </c>
      <c r="C9" s="22" t="s">
        <v>60</v>
      </c>
      <c r="D9" s="22" t="s">
        <v>61</v>
      </c>
      <c r="E9" s="23" t="s">
        <v>62</v>
      </c>
      <c r="F9" s="20" t="s">
        <v>63</v>
      </c>
      <c r="G9" s="20">
        <v>5.0</v>
      </c>
      <c r="H9" s="20">
        <v>60.0</v>
      </c>
      <c r="I9" s="20" t="s">
        <v>53</v>
      </c>
      <c r="J9" s="20" t="s">
        <v>48</v>
      </c>
    </row>
    <row r="10">
      <c r="A10" s="20" t="s">
        <v>21</v>
      </c>
      <c r="B10" s="21">
        <v>46282.0</v>
      </c>
      <c r="C10" s="22" t="s">
        <v>64</v>
      </c>
      <c r="D10" s="22" t="s">
        <v>65</v>
      </c>
      <c r="E10" s="23" t="s">
        <v>29</v>
      </c>
      <c r="F10" s="20" t="s">
        <v>29</v>
      </c>
      <c r="G10" s="20">
        <v>5.0</v>
      </c>
      <c r="H10" s="20">
        <v>60.0</v>
      </c>
      <c r="I10" s="20" t="s">
        <v>59</v>
      </c>
      <c r="J10" s="20" t="s">
        <v>48</v>
      </c>
    </row>
    <row r="11">
      <c r="A11" s="13" t="s">
        <v>21</v>
      </c>
      <c r="B11" s="14" t="s">
        <v>66</v>
      </c>
      <c r="C11" s="14" t="s">
        <v>67</v>
      </c>
      <c r="D11" s="14" t="s">
        <v>68</v>
      </c>
      <c r="E11" s="15" t="s">
        <v>69</v>
      </c>
      <c r="F11" s="13" t="s">
        <v>69</v>
      </c>
      <c r="G11" s="13">
        <v>15.0</v>
      </c>
      <c r="H11" s="13">
        <v>160.0</v>
      </c>
      <c r="I11" s="13" t="s">
        <v>47</v>
      </c>
      <c r="J11" s="13" t="s">
        <v>48</v>
      </c>
    </row>
    <row r="12">
      <c r="A12" s="13" t="s">
        <v>21</v>
      </c>
      <c r="B12" s="14" t="s">
        <v>66</v>
      </c>
      <c r="C12" s="14" t="s">
        <v>70</v>
      </c>
      <c r="D12" s="14" t="s">
        <v>71</v>
      </c>
      <c r="E12" s="15" t="s">
        <v>72</v>
      </c>
      <c r="F12" s="13" t="s">
        <v>72</v>
      </c>
      <c r="G12" s="13">
        <v>15.0</v>
      </c>
      <c r="H12" s="13">
        <v>160.0</v>
      </c>
      <c r="I12" s="13" t="s">
        <v>47</v>
      </c>
      <c r="J12" s="13" t="s">
        <v>48</v>
      </c>
    </row>
    <row r="13">
      <c r="A13" s="13" t="s">
        <v>17</v>
      </c>
      <c r="B13" s="14" t="s">
        <v>66</v>
      </c>
      <c r="C13" s="14" t="s">
        <v>73</v>
      </c>
      <c r="D13" s="14" t="s">
        <v>74</v>
      </c>
      <c r="E13" s="15" t="s">
        <v>35</v>
      </c>
      <c r="F13" s="13" t="s">
        <v>35</v>
      </c>
      <c r="G13" s="13">
        <v>15.0</v>
      </c>
      <c r="H13" s="13">
        <v>160.0</v>
      </c>
      <c r="I13" s="13" t="s">
        <v>59</v>
      </c>
      <c r="J13" s="13" t="s">
        <v>48</v>
      </c>
    </row>
    <row r="14">
      <c r="A14" s="20" t="s">
        <v>21</v>
      </c>
      <c r="B14" s="21">
        <v>46286.0</v>
      </c>
      <c r="C14" s="22" t="s">
        <v>75</v>
      </c>
      <c r="D14" s="22" t="s">
        <v>76</v>
      </c>
      <c r="E14" s="23" t="s">
        <v>62</v>
      </c>
      <c r="F14" s="20" t="s">
        <v>63</v>
      </c>
      <c r="G14" s="20">
        <v>5.0</v>
      </c>
      <c r="H14" s="20">
        <v>60.0</v>
      </c>
      <c r="I14" s="20" t="s">
        <v>47</v>
      </c>
      <c r="J14" s="20" t="s">
        <v>48</v>
      </c>
    </row>
    <row r="15">
      <c r="A15" s="20" t="s">
        <v>21</v>
      </c>
      <c r="B15" s="21">
        <v>46286.0</v>
      </c>
      <c r="C15" s="22" t="s">
        <v>77</v>
      </c>
      <c r="D15" s="22" t="s">
        <v>78</v>
      </c>
      <c r="E15" s="23" t="s">
        <v>79</v>
      </c>
      <c r="F15" s="20" t="s">
        <v>63</v>
      </c>
      <c r="G15" s="20">
        <v>5.0</v>
      </c>
      <c r="H15" s="20">
        <v>60.0</v>
      </c>
      <c r="I15" s="20" t="s">
        <v>53</v>
      </c>
      <c r="J15" s="20" t="s">
        <v>48</v>
      </c>
    </row>
    <row r="16">
      <c r="A16" s="20" t="s">
        <v>21</v>
      </c>
      <c r="B16" s="21">
        <v>46287.0</v>
      </c>
      <c r="C16" s="22" t="s">
        <v>80</v>
      </c>
      <c r="D16" s="22" t="s">
        <v>81</v>
      </c>
      <c r="E16" s="23" t="s">
        <v>29</v>
      </c>
      <c r="F16" s="20" t="s">
        <v>29</v>
      </c>
      <c r="G16" s="20">
        <v>5.0</v>
      </c>
      <c r="H16" s="20">
        <v>60.0</v>
      </c>
      <c r="I16" s="20" t="s">
        <v>47</v>
      </c>
      <c r="J16" s="20" t="s">
        <v>48</v>
      </c>
    </row>
    <row r="17">
      <c r="A17" s="20" t="s">
        <v>21</v>
      </c>
      <c r="B17" s="21">
        <v>46287.0</v>
      </c>
      <c r="C17" s="22" t="s">
        <v>82</v>
      </c>
      <c r="D17" s="22" t="s">
        <v>83</v>
      </c>
      <c r="E17" s="23" t="s">
        <v>84</v>
      </c>
      <c r="F17" s="20" t="s">
        <v>52</v>
      </c>
      <c r="G17" s="20">
        <v>5.0</v>
      </c>
      <c r="H17" s="20">
        <v>60.0</v>
      </c>
      <c r="I17" s="20" t="s">
        <v>59</v>
      </c>
      <c r="J17" s="20" t="s">
        <v>48</v>
      </c>
    </row>
    <row r="18">
      <c r="A18" s="20" t="s">
        <v>21</v>
      </c>
      <c r="B18" s="21">
        <v>46288.0</v>
      </c>
      <c r="C18" s="22" t="s">
        <v>85</v>
      </c>
      <c r="D18" s="22" t="s">
        <v>86</v>
      </c>
      <c r="E18" s="23" t="s">
        <v>29</v>
      </c>
      <c r="F18" s="20" t="s">
        <v>29</v>
      </c>
      <c r="G18" s="20">
        <v>5.0</v>
      </c>
      <c r="H18" s="20">
        <v>60.0</v>
      </c>
      <c r="I18" s="20" t="s">
        <v>53</v>
      </c>
      <c r="J18" s="20" t="s">
        <v>48</v>
      </c>
    </row>
    <row r="19">
      <c r="A19" s="20" t="s">
        <v>21</v>
      </c>
      <c r="B19" s="21">
        <v>46288.0</v>
      </c>
      <c r="C19" s="22" t="s">
        <v>87</v>
      </c>
      <c r="D19" s="22" t="s">
        <v>88</v>
      </c>
      <c r="E19" s="23" t="s">
        <v>89</v>
      </c>
      <c r="F19" s="20" t="s">
        <v>90</v>
      </c>
      <c r="G19" s="20">
        <v>5.0</v>
      </c>
      <c r="H19" s="20">
        <v>60.0</v>
      </c>
      <c r="I19" s="20" t="s">
        <v>53</v>
      </c>
      <c r="J19" s="20" t="s">
        <v>48</v>
      </c>
    </row>
    <row r="20">
      <c r="A20" s="20" t="s">
        <v>21</v>
      </c>
      <c r="B20" s="21">
        <v>46288.0</v>
      </c>
      <c r="C20" s="22" t="s">
        <v>91</v>
      </c>
      <c r="D20" s="22" t="s">
        <v>92</v>
      </c>
      <c r="E20" s="23" t="s">
        <v>93</v>
      </c>
      <c r="F20" s="20" t="s">
        <v>63</v>
      </c>
      <c r="G20" s="20">
        <v>5.0</v>
      </c>
      <c r="H20" s="20">
        <v>60.0</v>
      </c>
      <c r="I20" s="20" t="s">
        <v>59</v>
      </c>
      <c r="J20" s="20" t="s">
        <v>48</v>
      </c>
    </row>
    <row r="21">
      <c r="A21" s="20" t="s">
        <v>21</v>
      </c>
      <c r="B21" s="21">
        <v>46289.0</v>
      </c>
      <c r="C21" s="22" t="s">
        <v>94</v>
      </c>
      <c r="D21" s="22" t="s">
        <v>95</v>
      </c>
      <c r="E21" s="23" t="s">
        <v>84</v>
      </c>
      <c r="F21" s="20" t="s">
        <v>52</v>
      </c>
      <c r="G21" s="20">
        <v>5.0</v>
      </c>
      <c r="H21" s="20">
        <v>60.0</v>
      </c>
      <c r="I21" s="20" t="s">
        <v>59</v>
      </c>
      <c r="J21" s="20" t="s">
        <v>48</v>
      </c>
    </row>
    <row r="22">
      <c r="A22" s="13" t="s">
        <v>21</v>
      </c>
      <c r="B22" s="14" t="s">
        <v>96</v>
      </c>
      <c r="C22" s="14" t="s">
        <v>97</v>
      </c>
      <c r="D22" s="14" t="s">
        <v>98</v>
      </c>
      <c r="E22" s="15" t="s">
        <v>90</v>
      </c>
      <c r="F22" s="13" t="s">
        <v>90</v>
      </c>
      <c r="G22" s="13">
        <v>15.0</v>
      </c>
      <c r="H22" s="13">
        <v>160.0</v>
      </c>
      <c r="I22" s="13" t="s">
        <v>47</v>
      </c>
      <c r="J22" s="13" t="s">
        <v>48</v>
      </c>
    </row>
    <row r="23">
      <c r="A23" s="13" t="s">
        <v>21</v>
      </c>
      <c r="B23" s="14" t="s">
        <v>96</v>
      </c>
      <c r="C23" s="14" t="s">
        <v>99</v>
      </c>
      <c r="D23" s="14" t="s">
        <v>100</v>
      </c>
      <c r="E23" s="15" t="s">
        <v>52</v>
      </c>
      <c r="F23" s="13" t="s">
        <v>52</v>
      </c>
      <c r="G23" s="13">
        <v>15.0</v>
      </c>
      <c r="H23" s="13">
        <v>160.0</v>
      </c>
      <c r="I23" s="13" t="s">
        <v>53</v>
      </c>
      <c r="J23" s="13" t="s">
        <v>48</v>
      </c>
    </row>
    <row r="24">
      <c r="A24" s="13" t="s">
        <v>21</v>
      </c>
      <c r="B24" s="14" t="s">
        <v>96</v>
      </c>
      <c r="C24" s="14" t="s">
        <v>101</v>
      </c>
      <c r="D24" s="14" t="s">
        <v>102</v>
      </c>
      <c r="E24" s="15" t="s">
        <v>35</v>
      </c>
      <c r="F24" s="13" t="s">
        <v>35</v>
      </c>
      <c r="G24" s="13">
        <v>15.0</v>
      </c>
      <c r="H24" s="13">
        <v>160.0</v>
      </c>
      <c r="I24" s="13" t="s">
        <v>59</v>
      </c>
      <c r="J24" s="13" t="s">
        <v>48</v>
      </c>
    </row>
    <row r="25">
      <c r="A25" s="20" t="s">
        <v>21</v>
      </c>
      <c r="B25" s="21">
        <v>46291.0</v>
      </c>
      <c r="C25" s="22" t="s">
        <v>103</v>
      </c>
      <c r="D25" s="22" t="s">
        <v>104</v>
      </c>
      <c r="E25" s="23" t="s">
        <v>105</v>
      </c>
      <c r="F25" s="20" t="s">
        <v>29</v>
      </c>
      <c r="G25" s="20">
        <v>10.0</v>
      </c>
      <c r="H25" s="20">
        <v>110.0</v>
      </c>
      <c r="I25" s="20" t="s">
        <v>47</v>
      </c>
      <c r="J25" s="20" t="s">
        <v>48</v>
      </c>
    </row>
    <row r="26">
      <c r="A26" s="20" t="s">
        <v>21</v>
      </c>
      <c r="B26" s="21">
        <v>46293.0</v>
      </c>
      <c r="C26" s="22" t="s">
        <v>107</v>
      </c>
      <c r="D26" s="22" t="s">
        <v>108</v>
      </c>
      <c r="E26" s="23" t="s">
        <v>93</v>
      </c>
      <c r="F26" s="20" t="s">
        <v>63</v>
      </c>
      <c r="G26" s="20">
        <v>5.0</v>
      </c>
      <c r="H26" s="20">
        <v>60.0</v>
      </c>
      <c r="I26" s="20" t="s">
        <v>47</v>
      </c>
      <c r="J26" s="20" t="s">
        <v>48</v>
      </c>
    </row>
    <row r="27">
      <c r="A27" s="20" t="s">
        <v>21</v>
      </c>
      <c r="B27" s="21">
        <v>46293.0</v>
      </c>
      <c r="C27" s="22" t="s">
        <v>109</v>
      </c>
      <c r="D27" s="22" t="s">
        <v>110</v>
      </c>
      <c r="E27" s="23" t="s">
        <v>111</v>
      </c>
      <c r="F27" s="20" t="s">
        <v>69</v>
      </c>
      <c r="G27" s="20">
        <v>5.0</v>
      </c>
      <c r="H27" s="20">
        <v>60.0</v>
      </c>
      <c r="I27" s="20" t="s">
        <v>53</v>
      </c>
      <c r="J27" s="20" t="s">
        <v>48</v>
      </c>
    </row>
    <row r="28">
      <c r="A28" s="20" t="s">
        <v>21</v>
      </c>
      <c r="B28" s="21">
        <v>46294.0</v>
      </c>
      <c r="C28" s="22" t="s">
        <v>112</v>
      </c>
      <c r="D28" s="22" t="s">
        <v>113</v>
      </c>
      <c r="E28" s="23" t="s">
        <v>105</v>
      </c>
      <c r="F28" s="20" t="s">
        <v>29</v>
      </c>
      <c r="G28" s="20">
        <v>5.0</v>
      </c>
      <c r="H28" s="20">
        <v>60.0</v>
      </c>
      <c r="I28" s="20" t="s">
        <v>59</v>
      </c>
      <c r="J28" s="20" t="s">
        <v>48</v>
      </c>
    </row>
    <row r="29">
      <c r="A29" s="20" t="s">
        <v>21</v>
      </c>
      <c r="B29" s="21">
        <v>46295.0</v>
      </c>
      <c r="C29" s="22" t="s">
        <v>114</v>
      </c>
      <c r="D29" s="22" t="s">
        <v>115</v>
      </c>
      <c r="E29" s="23" t="s">
        <v>62</v>
      </c>
      <c r="F29" s="20" t="s">
        <v>63</v>
      </c>
      <c r="G29" s="20">
        <v>5.0</v>
      </c>
      <c r="H29" s="20">
        <v>60.0</v>
      </c>
      <c r="I29" s="20" t="s">
        <v>47</v>
      </c>
      <c r="J29" s="20" t="s">
        <v>48</v>
      </c>
    </row>
    <row r="30">
      <c r="A30" s="20" t="s">
        <v>21</v>
      </c>
      <c r="B30" s="21">
        <v>46295.0</v>
      </c>
      <c r="C30" s="22" t="s">
        <v>116</v>
      </c>
      <c r="D30" s="22" t="s">
        <v>117</v>
      </c>
      <c r="E30" s="23" t="s">
        <v>56</v>
      </c>
      <c r="F30" s="20" t="s">
        <v>56</v>
      </c>
      <c r="G30" s="20">
        <v>5.0</v>
      </c>
      <c r="H30" s="20">
        <v>60.0</v>
      </c>
      <c r="I30" s="20" t="s">
        <v>53</v>
      </c>
      <c r="J30" s="20" t="s">
        <v>48</v>
      </c>
    </row>
    <row r="31">
      <c r="A31" s="20" t="s">
        <v>21</v>
      </c>
      <c r="B31" s="21">
        <v>46295.0</v>
      </c>
      <c r="C31" s="22" t="s">
        <v>118</v>
      </c>
      <c r="D31" s="22" t="s">
        <v>119</v>
      </c>
      <c r="E31" s="23" t="s">
        <v>120</v>
      </c>
      <c r="F31" s="20" t="s">
        <v>29</v>
      </c>
      <c r="G31" s="20">
        <v>5.0</v>
      </c>
      <c r="H31" s="20">
        <v>60.0</v>
      </c>
      <c r="I31" s="20" t="s">
        <v>59</v>
      </c>
      <c r="J31" s="20" t="s">
        <v>48</v>
      </c>
    </row>
    <row r="32">
      <c r="A32" s="20" t="s">
        <v>21</v>
      </c>
      <c r="B32" s="21">
        <v>46296.0</v>
      </c>
      <c r="C32" s="22" t="s">
        <v>121</v>
      </c>
      <c r="D32" s="22" t="s">
        <v>122</v>
      </c>
      <c r="E32" s="23" t="s">
        <v>105</v>
      </c>
      <c r="F32" s="20" t="s">
        <v>29</v>
      </c>
      <c r="G32" s="20">
        <v>5.0</v>
      </c>
      <c r="H32" s="20">
        <v>60.0</v>
      </c>
      <c r="I32" s="20" t="s">
        <v>59</v>
      </c>
      <c r="J32" s="20" t="s">
        <v>48</v>
      </c>
    </row>
    <row r="33">
      <c r="A33" s="20" t="s">
        <v>21</v>
      </c>
      <c r="B33" s="21">
        <v>46297.0</v>
      </c>
      <c r="C33" s="22" t="s">
        <v>123</v>
      </c>
      <c r="D33" s="22" t="s">
        <v>124</v>
      </c>
      <c r="E33" s="23" t="s">
        <v>93</v>
      </c>
      <c r="F33" s="20" t="s">
        <v>63</v>
      </c>
      <c r="G33" s="20">
        <v>5.0</v>
      </c>
      <c r="H33" s="20">
        <v>60.0</v>
      </c>
      <c r="I33" s="20" t="s">
        <v>47</v>
      </c>
      <c r="J33" s="20" t="s">
        <v>48</v>
      </c>
    </row>
    <row r="34">
      <c r="A34" s="13" t="s">
        <v>21</v>
      </c>
      <c r="B34" s="14" t="s">
        <v>125</v>
      </c>
      <c r="C34" s="14" t="s">
        <v>126</v>
      </c>
      <c r="D34" s="14" t="s">
        <v>127</v>
      </c>
      <c r="E34" s="15" t="s">
        <v>56</v>
      </c>
      <c r="F34" s="13" t="s">
        <v>56</v>
      </c>
      <c r="G34" s="13">
        <v>15.0</v>
      </c>
      <c r="H34" s="13">
        <v>160.0</v>
      </c>
      <c r="I34" s="13" t="s">
        <v>53</v>
      </c>
      <c r="J34" s="13" t="s">
        <v>48</v>
      </c>
    </row>
    <row r="35">
      <c r="A35" s="13" t="s">
        <v>21</v>
      </c>
      <c r="B35" s="14" t="s">
        <v>125</v>
      </c>
      <c r="C35" s="14" t="s">
        <v>128</v>
      </c>
      <c r="D35" s="14" t="s">
        <v>129</v>
      </c>
      <c r="E35" s="15" t="s">
        <v>130</v>
      </c>
      <c r="F35" s="13" t="s">
        <v>130</v>
      </c>
      <c r="G35" s="13">
        <v>15.0</v>
      </c>
      <c r="H35" s="13">
        <v>160.0</v>
      </c>
      <c r="I35" s="13" t="s">
        <v>59</v>
      </c>
      <c r="J35" s="13" t="s">
        <v>48</v>
      </c>
    </row>
    <row r="36">
      <c r="A36" s="13" t="s">
        <v>21</v>
      </c>
      <c r="B36" s="14" t="s">
        <v>125</v>
      </c>
      <c r="C36" s="14" t="s">
        <v>131</v>
      </c>
      <c r="D36" s="14" t="s">
        <v>71</v>
      </c>
      <c r="E36" s="15" t="s">
        <v>72</v>
      </c>
      <c r="F36" s="13" t="s">
        <v>72</v>
      </c>
      <c r="G36" s="13">
        <v>15.0</v>
      </c>
      <c r="H36" s="13">
        <v>160.0</v>
      </c>
      <c r="I36" s="13" t="s">
        <v>59</v>
      </c>
      <c r="J36" s="13" t="s">
        <v>48</v>
      </c>
    </row>
    <row r="37">
      <c r="A37" s="13" t="s">
        <v>21</v>
      </c>
      <c r="B37" s="14" t="s">
        <v>125</v>
      </c>
      <c r="C37" s="14" t="s">
        <v>132</v>
      </c>
      <c r="D37" s="14" t="s">
        <v>133</v>
      </c>
      <c r="E37" s="15" t="s">
        <v>46</v>
      </c>
      <c r="F37" s="13" t="s">
        <v>46</v>
      </c>
      <c r="G37" s="13">
        <v>15.0</v>
      </c>
      <c r="H37" s="13">
        <v>160.0</v>
      </c>
      <c r="I37" s="13" t="s">
        <v>59</v>
      </c>
      <c r="J37" s="13" t="s">
        <v>48</v>
      </c>
    </row>
    <row r="38">
      <c r="A38" s="20" t="s">
        <v>21</v>
      </c>
      <c r="B38" s="21">
        <v>46298.0</v>
      </c>
      <c r="C38" s="22" t="s">
        <v>134</v>
      </c>
      <c r="D38" s="22" t="s">
        <v>135</v>
      </c>
      <c r="E38" s="23" t="s">
        <v>29</v>
      </c>
      <c r="F38" s="20" t="s">
        <v>29</v>
      </c>
      <c r="G38" s="20">
        <v>10.0</v>
      </c>
      <c r="H38" s="20">
        <v>110.0</v>
      </c>
      <c r="I38" s="20" t="s">
        <v>53</v>
      </c>
      <c r="J38" s="20" t="s">
        <v>48</v>
      </c>
    </row>
    <row r="39">
      <c r="A39" s="20" t="s">
        <v>21</v>
      </c>
      <c r="B39" s="21">
        <v>46298.0</v>
      </c>
      <c r="C39" s="22" t="s">
        <v>136</v>
      </c>
      <c r="D39" s="22" t="s">
        <v>137</v>
      </c>
      <c r="E39" s="23" t="s">
        <v>29</v>
      </c>
      <c r="F39" s="20" t="s">
        <v>29</v>
      </c>
      <c r="G39" s="20">
        <v>10.0</v>
      </c>
      <c r="H39" s="20">
        <v>110.0</v>
      </c>
      <c r="I39" s="20" t="s">
        <v>59</v>
      </c>
      <c r="J39" s="20" t="s">
        <v>48</v>
      </c>
    </row>
    <row r="40">
      <c r="A40" s="20" t="s">
        <v>21</v>
      </c>
      <c r="B40" s="21">
        <v>46300.0</v>
      </c>
      <c r="C40" s="22" t="s">
        <v>138</v>
      </c>
      <c r="D40" s="22" t="s">
        <v>65</v>
      </c>
      <c r="E40" s="23" t="s">
        <v>29</v>
      </c>
      <c r="F40" s="20" t="s">
        <v>29</v>
      </c>
      <c r="G40" s="20">
        <v>5.0</v>
      </c>
      <c r="H40" s="20">
        <v>60.0</v>
      </c>
      <c r="I40" s="20" t="s">
        <v>47</v>
      </c>
      <c r="J40" s="20" t="s">
        <v>48</v>
      </c>
    </row>
    <row r="41">
      <c r="A41" s="20" t="s">
        <v>21</v>
      </c>
      <c r="B41" s="21">
        <v>46301.0</v>
      </c>
      <c r="C41" s="22" t="s">
        <v>139</v>
      </c>
      <c r="D41" s="22" t="s">
        <v>140</v>
      </c>
      <c r="E41" s="23" t="s">
        <v>29</v>
      </c>
      <c r="F41" s="20" t="s">
        <v>29</v>
      </c>
      <c r="G41" s="20">
        <v>5.0</v>
      </c>
      <c r="H41" s="20">
        <v>60.0</v>
      </c>
      <c r="I41" s="20" t="s">
        <v>59</v>
      </c>
      <c r="J41" s="20" t="s">
        <v>48</v>
      </c>
    </row>
    <row r="42">
      <c r="A42" s="20" t="s">
        <v>21</v>
      </c>
      <c r="B42" s="21">
        <v>46302.0</v>
      </c>
      <c r="C42" s="22" t="s">
        <v>142</v>
      </c>
      <c r="D42" s="22" t="s">
        <v>143</v>
      </c>
      <c r="E42" s="23" t="s">
        <v>144</v>
      </c>
      <c r="F42" s="20" t="s">
        <v>29</v>
      </c>
      <c r="G42" s="20">
        <v>5.0</v>
      </c>
      <c r="H42" s="20">
        <v>60.0</v>
      </c>
      <c r="I42" s="20" t="s">
        <v>53</v>
      </c>
      <c r="J42" s="20" t="s">
        <v>48</v>
      </c>
    </row>
    <row r="43">
      <c r="A43" s="20" t="s">
        <v>21</v>
      </c>
      <c r="B43" s="21">
        <v>46302.0</v>
      </c>
      <c r="C43" s="22" t="s">
        <v>145</v>
      </c>
      <c r="D43" s="22" t="s">
        <v>146</v>
      </c>
      <c r="E43" s="23" t="s">
        <v>29</v>
      </c>
      <c r="F43" s="20" t="s">
        <v>29</v>
      </c>
      <c r="G43" s="20">
        <v>5.0</v>
      </c>
      <c r="H43" s="20">
        <v>60.0</v>
      </c>
      <c r="I43" s="20" t="s">
        <v>59</v>
      </c>
      <c r="J43" s="20" t="s">
        <v>48</v>
      </c>
    </row>
    <row r="44">
      <c r="A44" s="20" t="s">
        <v>21</v>
      </c>
      <c r="B44" s="21">
        <v>46303.0</v>
      </c>
      <c r="C44" s="22" t="s">
        <v>147</v>
      </c>
      <c r="D44" s="22" t="s">
        <v>148</v>
      </c>
      <c r="E44" s="23" t="s">
        <v>29</v>
      </c>
      <c r="F44" s="20" t="s">
        <v>29</v>
      </c>
      <c r="G44" s="20">
        <v>5.0</v>
      </c>
      <c r="H44" s="20">
        <v>60.0</v>
      </c>
      <c r="I44" s="20" t="s">
        <v>53</v>
      </c>
      <c r="J44" s="20" t="s">
        <v>48</v>
      </c>
    </row>
    <row r="45">
      <c r="A45" s="20" t="s">
        <v>21</v>
      </c>
      <c r="B45" s="21">
        <v>46303.0</v>
      </c>
      <c r="C45" s="22" t="s">
        <v>149</v>
      </c>
      <c r="D45" s="22" t="s">
        <v>150</v>
      </c>
      <c r="E45" s="23" t="s">
        <v>151</v>
      </c>
      <c r="F45" s="20" t="s">
        <v>29</v>
      </c>
      <c r="G45" s="20">
        <v>5.0</v>
      </c>
      <c r="H45" s="20">
        <v>60.0</v>
      </c>
      <c r="I45" s="20" t="s">
        <v>59</v>
      </c>
      <c r="J45" s="20" t="s">
        <v>48</v>
      </c>
    </row>
    <row r="46">
      <c r="A46" s="13" t="s">
        <v>21</v>
      </c>
      <c r="B46" s="14" t="s">
        <v>152</v>
      </c>
      <c r="C46" s="14" t="s">
        <v>153</v>
      </c>
      <c r="D46" s="14" t="s">
        <v>154</v>
      </c>
      <c r="E46" s="15" t="s">
        <v>46</v>
      </c>
      <c r="F46" s="13" t="s">
        <v>46</v>
      </c>
      <c r="G46" s="13">
        <v>15.0</v>
      </c>
      <c r="H46" s="13">
        <v>160.0</v>
      </c>
      <c r="I46" s="13" t="s">
        <v>53</v>
      </c>
      <c r="J46" s="13" t="s">
        <v>48</v>
      </c>
    </row>
    <row r="47">
      <c r="A47" s="13" t="s">
        <v>21</v>
      </c>
      <c r="B47" s="14" t="s">
        <v>152</v>
      </c>
      <c r="C47" s="14" t="s">
        <v>155</v>
      </c>
      <c r="D47" s="14" t="s">
        <v>127</v>
      </c>
      <c r="E47" s="15" t="s">
        <v>56</v>
      </c>
      <c r="F47" s="13" t="s">
        <v>56</v>
      </c>
      <c r="G47" s="13">
        <v>15.0</v>
      </c>
      <c r="H47" s="13">
        <v>160.0</v>
      </c>
      <c r="I47" s="13" t="s">
        <v>59</v>
      </c>
      <c r="J47" s="13" t="s">
        <v>48</v>
      </c>
    </row>
    <row r="48">
      <c r="A48" s="13" t="s">
        <v>21</v>
      </c>
      <c r="B48" s="14" t="s">
        <v>152</v>
      </c>
      <c r="C48" s="14" t="s">
        <v>156</v>
      </c>
      <c r="D48" s="14" t="s">
        <v>157</v>
      </c>
      <c r="E48" s="15" t="s">
        <v>52</v>
      </c>
      <c r="F48" s="13" t="s">
        <v>52</v>
      </c>
      <c r="G48" s="13">
        <v>15.0</v>
      </c>
      <c r="H48" s="13">
        <v>160.0</v>
      </c>
      <c r="I48" s="13" t="s">
        <v>59</v>
      </c>
      <c r="J48" s="13" t="s">
        <v>48</v>
      </c>
    </row>
    <row r="49">
      <c r="A49" s="13" t="s">
        <v>21</v>
      </c>
      <c r="B49" s="14" t="s">
        <v>152</v>
      </c>
      <c r="C49" s="14" t="s">
        <v>158</v>
      </c>
      <c r="D49" s="14" t="s">
        <v>68</v>
      </c>
      <c r="E49" s="15" t="s">
        <v>69</v>
      </c>
      <c r="F49" s="13" t="s">
        <v>69</v>
      </c>
      <c r="G49" s="13">
        <v>15.0</v>
      </c>
      <c r="H49" s="13">
        <v>160.0</v>
      </c>
      <c r="I49" s="13" t="s">
        <v>59</v>
      </c>
      <c r="J49" s="13" t="s">
        <v>48</v>
      </c>
    </row>
    <row r="50">
      <c r="A50" s="20" t="s">
        <v>21</v>
      </c>
      <c r="B50" s="21">
        <v>46307.0</v>
      </c>
      <c r="C50" s="22" t="s">
        <v>159</v>
      </c>
      <c r="D50" s="22" t="s">
        <v>160</v>
      </c>
      <c r="E50" s="23" t="s">
        <v>93</v>
      </c>
      <c r="F50" s="20" t="s">
        <v>63</v>
      </c>
      <c r="G50" s="20">
        <v>5.0</v>
      </c>
      <c r="H50" s="20">
        <v>60.0</v>
      </c>
      <c r="I50" s="20" t="s">
        <v>53</v>
      </c>
      <c r="J50" s="20" t="s">
        <v>48</v>
      </c>
    </row>
    <row r="51">
      <c r="A51" s="20" t="s">
        <v>21</v>
      </c>
      <c r="B51" s="21">
        <v>46308.0</v>
      </c>
      <c r="C51" s="22" t="s">
        <v>161</v>
      </c>
      <c r="D51" s="22" t="s">
        <v>162</v>
      </c>
      <c r="E51" s="23" t="s">
        <v>29</v>
      </c>
      <c r="F51" s="20" t="s">
        <v>29</v>
      </c>
      <c r="G51" s="20">
        <v>5.0</v>
      </c>
      <c r="H51" s="20">
        <v>60.0</v>
      </c>
      <c r="I51" s="20" t="s">
        <v>53</v>
      </c>
      <c r="J51" s="20" t="s">
        <v>48</v>
      </c>
    </row>
    <row r="52">
      <c r="A52" s="20" t="s">
        <v>21</v>
      </c>
      <c r="B52" s="21">
        <v>46308.0</v>
      </c>
      <c r="C52" s="22" t="s">
        <v>163</v>
      </c>
      <c r="D52" s="22" t="s">
        <v>164</v>
      </c>
      <c r="E52" s="23" t="s">
        <v>29</v>
      </c>
      <c r="F52" s="20" t="s">
        <v>29</v>
      </c>
      <c r="G52" s="20">
        <v>5.0</v>
      </c>
      <c r="H52" s="20">
        <v>60.0</v>
      </c>
      <c r="I52" s="20" t="s">
        <v>59</v>
      </c>
      <c r="J52" s="20" t="s">
        <v>48</v>
      </c>
    </row>
    <row r="53">
      <c r="A53" s="20" t="s">
        <v>21</v>
      </c>
      <c r="B53" s="21">
        <v>46309.0</v>
      </c>
      <c r="C53" s="22" t="s">
        <v>165</v>
      </c>
      <c r="D53" s="22" t="s">
        <v>166</v>
      </c>
      <c r="E53" s="23" t="s">
        <v>62</v>
      </c>
      <c r="F53" s="20" t="s">
        <v>63</v>
      </c>
      <c r="G53" s="20">
        <v>5.0</v>
      </c>
      <c r="H53" s="20">
        <v>60.0</v>
      </c>
      <c r="I53" s="20" t="s">
        <v>53</v>
      </c>
      <c r="J53" s="20" t="s">
        <v>48</v>
      </c>
    </row>
    <row r="54">
      <c r="A54" s="20" t="s">
        <v>21</v>
      </c>
      <c r="B54" s="21">
        <v>46309.0</v>
      </c>
      <c r="C54" s="22" t="s">
        <v>167</v>
      </c>
      <c r="D54" s="22" t="s">
        <v>168</v>
      </c>
      <c r="E54" s="23" t="s">
        <v>29</v>
      </c>
      <c r="F54" s="20" t="s">
        <v>29</v>
      </c>
      <c r="G54" s="20">
        <v>5.0</v>
      </c>
      <c r="H54" s="20">
        <v>60.0</v>
      </c>
      <c r="I54" s="20" t="s">
        <v>59</v>
      </c>
      <c r="J54" s="20" t="s">
        <v>48</v>
      </c>
    </row>
    <row r="55">
      <c r="A55" s="20" t="s">
        <v>21</v>
      </c>
      <c r="B55" s="21">
        <v>46310.0</v>
      </c>
      <c r="C55" s="22" t="s">
        <v>170</v>
      </c>
      <c r="D55" s="22" t="s">
        <v>171</v>
      </c>
      <c r="E55" s="23" t="s">
        <v>29</v>
      </c>
      <c r="F55" s="20" t="s">
        <v>29</v>
      </c>
      <c r="G55" s="20">
        <v>5.0</v>
      </c>
      <c r="H55" s="20">
        <v>60.0</v>
      </c>
      <c r="I55" s="20" t="s">
        <v>59</v>
      </c>
      <c r="J55" s="20" t="s">
        <v>48</v>
      </c>
    </row>
    <row r="56">
      <c r="A56" s="13" t="s">
        <v>21</v>
      </c>
      <c r="B56" s="14" t="s">
        <v>173</v>
      </c>
      <c r="C56" s="14" t="s">
        <v>174</v>
      </c>
      <c r="D56" s="14" t="s">
        <v>175</v>
      </c>
      <c r="E56" s="15" t="s">
        <v>176</v>
      </c>
      <c r="F56" s="13" t="s">
        <v>176</v>
      </c>
      <c r="G56" s="13">
        <v>15.0</v>
      </c>
      <c r="H56" s="13">
        <v>160.0</v>
      </c>
      <c r="I56" s="13" t="s">
        <v>53</v>
      </c>
      <c r="J56" s="13" t="s">
        <v>48</v>
      </c>
    </row>
    <row r="57">
      <c r="A57" s="13" t="s">
        <v>21</v>
      </c>
      <c r="B57" s="14" t="s">
        <v>173</v>
      </c>
      <c r="C57" s="14" t="s">
        <v>177</v>
      </c>
      <c r="D57" s="14" t="s">
        <v>129</v>
      </c>
      <c r="E57" s="15" t="s">
        <v>130</v>
      </c>
      <c r="F57" s="13" t="s">
        <v>130</v>
      </c>
      <c r="G57" s="13">
        <v>15.0</v>
      </c>
      <c r="H57" s="13">
        <v>160.0</v>
      </c>
      <c r="I57" s="13" t="s">
        <v>59</v>
      </c>
      <c r="J57" s="13" t="s">
        <v>48</v>
      </c>
    </row>
    <row r="58">
      <c r="A58" s="20" t="s">
        <v>21</v>
      </c>
      <c r="B58" s="21">
        <v>46312.0</v>
      </c>
      <c r="C58" s="22" t="s">
        <v>178</v>
      </c>
      <c r="D58" s="22" t="s">
        <v>179</v>
      </c>
      <c r="E58" s="23" t="s">
        <v>180</v>
      </c>
      <c r="F58" s="20" t="s">
        <v>63</v>
      </c>
      <c r="G58" s="20">
        <v>10.0</v>
      </c>
      <c r="H58" s="20">
        <v>110.0</v>
      </c>
      <c r="I58" s="20" t="s">
        <v>53</v>
      </c>
      <c r="J58" s="20" t="s">
        <v>48</v>
      </c>
    </row>
    <row r="59">
      <c r="A59" s="20" t="s">
        <v>21</v>
      </c>
      <c r="B59" s="21">
        <v>46312.0</v>
      </c>
      <c r="C59" s="22" t="s">
        <v>181</v>
      </c>
      <c r="D59" s="22" t="s">
        <v>182</v>
      </c>
      <c r="E59" s="23" t="s">
        <v>105</v>
      </c>
      <c r="F59" s="20" t="s">
        <v>29</v>
      </c>
      <c r="G59" s="20">
        <v>10.0</v>
      </c>
      <c r="H59" s="20">
        <v>110.0</v>
      </c>
      <c r="I59" s="20" t="s">
        <v>59</v>
      </c>
      <c r="J59" s="20" t="s">
        <v>48</v>
      </c>
    </row>
    <row r="60">
      <c r="A60" s="20" t="s">
        <v>21</v>
      </c>
      <c r="B60" s="21">
        <v>46314.0</v>
      </c>
      <c r="C60" s="22" t="s">
        <v>183</v>
      </c>
      <c r="D60" s="22" t="s">
        <v>184</v>
      </c>
      <c r="E60" s="23" t="s">
        <v>62</v>
      </c>
      <c r="F60" s="20" t="s">
        <v>63</v>
      </c>
      <c r="G60" s="20">
        <v>5.0</v>
      </c>
      <c r="H60" s="20">
        <v>60.0</v>
      </c>
      <c r="I60" s="20" t="s">
        <v>53</v>
      </c>
      <c r="J60" s="20" t="s">
        <v>48</v>
      </c>
    </row>
    <row r="61">
      <c r="A61" s="20" t="s">
        <v>21</v>
      </c>
      <c r="B61" s="21">
        <v>46314.0</v>
      </c>
      <c r="C61" s="22" t="s">
        <v>185</v>
      </c>
      <c r="D61" s="22" t="s">
        <v>186</v>
      </c>
      <c r="E61" s="23" t="s">
        <v>180</v>
      </c>
      <c r="F61" s="20" t="s">
        <v>63</v>
      </c>
      <c r="G61" s="20">
        <v>5.0</v>
      </c>
      <c r="H61" s="20">
        <v>60.0</v>
      </c>
      <c r="I61" s="20" t="s">
        <v>59</v>
      </c>
      <c r="J61" s="20" t="s">
        <v>48</v>
      </c>
    </row>
    <row r="62">
      <c r="A62" s="20" t="s">
        <v>21</v>
      </c>
      <c r="B62" s="21">
        <v>46315.0</v>
      </c>
      <c r="C62" s="22" t="s">
        <v>187</v>
      </c>
      <c r="D62" s="22" t="s">
        <v>188</v>
      </c>
      <c r="E62" s="23" t="s">
        <v>105</v>
      </c>
      <c r="F62" s="20" t="s">
        <v>29</v>
      </c>
      <c r="G62" s="20">
        <v>5.0</v>
      </c>
      <c r="H62" s="20">
        <v>60.0</v>
      </c>
      <c r="I62" s="20" t="s">
        <v>53</v>
      </c>
      <c r="J62" s="20" t="s">
        <v>48</v>
      </c>
    </row>
    <row r="63">
      <c r="A63" s="20" t="s">
        <v>21</v>
      </c>
      <c r="B63" s="21">
        <v>46316.0</v>
      </c>
      <c r="C63" s="22" t="s">
        <v>189</v>
      </c>
      <c r="D63" s="22" t="s">
        <v>190</v>
      </c>
      <c r="E63" s="23" t="s">
        <v>191</v>
      </c>
      <c r="F63" s="20" t="s">
        <v>29</v>
      </c>
      <c r="G63" s="20">
        <v>5.0</v>
      </c>
      <c r="H63" s="20">
        <v>60.0</v>
      </c>
      <c r="I63" s="20" t="s">
        <v>53</v>
      </c>
      <c r="J63" s="20" t="s">
        <v>48</v>
      </c>
    </row>
    <row r="64">
      <c r="A64" s="20" t="s">
        <v>21</v>
      </c>
      <c r="B64" s="21">
        <v>46317.0</v>
      </c>
      <c r="C64" s="22" t="s">
        <v>192</v>
      </c>
      <c r="D64" s="22" t="s">
        <v>193</v>
      </c>
      <c r="E64" s="23" t="s">
        <v>29</v>
      </c>
      <c r="F64" s="20" t="s">
        <v>29</v>
      </c>
      <c r="G64" s="20">
        <v>5.0</v>
      </c>
      <c r="H64" s="20">
        <v>60.0</v>
      </c>
      <c r="I64" s="20" t="s">
        <v>53</v>
      </c>
      <c r="J64" s="20" t="s">
        <v>48</v>
      </c>
    </row>
    <row r="65">
      <c r="A65" s="20" t="s">
        <v>21</v>
      </c>
      <c r="B65" s="21">
        <v>46317.0</v>
      </c>
      <c r="C65" s="22" t="s">
        <v>194</v>
      </c>
      <c r="D65" s="22" t="s">
        <v>195</v>
      </c>
      <c r="E65" s="23" t="s">
        <v>29</v>
      </c>
      <c r="F65" s="20" t="s">
        <v>29</v>
      </c>
      <c r="G65" s="20">
        <v>5.0</v>
      </c>
      <c r="H65" s="20">
        <v>60.0</v>
      </c>
      <c r="I65" s="20" t="s">
        <v>59</v>
      </c>
      <c r="J65" s="20" t="s">
        <v>48</v>
      </c>
    </row>
    <row r="66">
      <c r="A66" s="13" t="s">
        <v>21</v>
      </c>
      <c r="B66" s="14" t="s">
        <v>197</v>
      </c>
      <c r="C66" s="14" t="s">
        <v>198</v>
      </c>
      <c r="D66" s="14" t="s">
        <v>127</v>
      </c>
      <c r="E66" s="15" t="s">
        <v>56</v>
      </c>
      <c r="F66" s="13" t="s">
        <v>56</v>
      </c>
      <c r="G66" s="13">
        <v>15.0</v>
      </c>
      <c r="H66" s="13">
        <v>160.0</v>
      </c>
      <c r="I66" s="13" t="s">
        <v>47</v>
      </c>
      <c r="J66" s="13" t="s">
        <v>48</v>
      </c>
    </row>
    <row r="67">
      <c r="A67" s="13" t="s">
        <v>21</v>
      </c>
      <c r="B67" s="14" t="s">
        <v>197</v>
      </c>
      <c r="C67" s="14" t="s">
        <v>199</v>
      </c>
      <c r="D67" s="14" t="s">
        <v>200</v>
      </c>
      <c r="E67" s="15" t="s">
        <v>176</v>
      </c>
      <c r="F67" s="13" t="s">
        <v>176</v>
      </c>
      <c r="G67" s="13">
        <v>15.0</v>
      </c>
      <c r="H67" s="13">
        <v>160.0</v>
      </c>
      <c r="I67" s="13" t="s">
        <v>53</v>
      </c>
      <c r="J67" s="13" t="s">
        <v>48</v>
      </c>
    </row>
    <row r="68">
      <c r="A68" s="13" t="s">
        <v>21</v>
      </c>
      <c r="B68" s="14" t="s">
        <v>197</v>
      </c>
      <c r="C68" s="14" t="s">
        <v>201</v>
      </c>
      <c r="D68" s="14" t="s">
        <v>133</v>
      </c>
      <c r="E68" s="15" t="s">
        <v>46</v>
      </c>
      <c r="F68" s="13" t="s">
        <v>46</v>
      </c>
      <c r="G68" s="13">
        <v>15.0</v>
      </c>
      <c r="H68" s="13">
        <v>160.0</v>
      </c>
      <c r="I68" s="13" t="s">
        <v>53</v>
      </c>
      <c r="J68" s="13" t="s">
        <v>48</v>
      </c>
    </row>
    <row r="69">
      <c r="A69" s="20" t="s">
        <v>21</v>
      </c>
      <c r="B69" s="21">
        <v>46319.0</v>
      </c>
      <c r="C69" s="22" t="s">
        <v>202</v>
      </c>
      <c r="D69" s="22" t="s">
        <v>203</v>
      </c>
      <c r="E69" s="23" t="s">
        <v>29</v>
      </c>
      <c r="F69" s="20" t="s">
        <v>29</v>
      </c>
      <c r="G69" s="20">
        <v>10.0</v>
      </c>
      <c r="H69" s="20">
        <v>110.0</v>
      </c>
      <c r="I69" s="20" t="s">
        <v>59</v>
      </c>
      <c r="J69" s="20" t="s">
        <v>48</v>
      </c>
    </row>
    <row r="70">
      <c r="A70" s="20" t="s">
        <v>21</v>
      </c>
      <c r="B70" s="21">
        <v>46323.0</v>
      </c>
      <c r="C70" s="22" t="s">
        <v>204</v>
      </c>
      <c r="D70" s="22" t="s">
        <v>205</v>
      </c>
      <c r="E70" s="23" t="s">
        <v>29</v>
      </c>
      <c r="F70" s="20" t="s">
        <v>29</v>
      </c>
      <c r="G70" s="20">
        <v>5.0</v>
      </c>
      <c r="H70" s="20">
        <v>60.0</v>
      </c>
      <c r="I70" s="20" t="s">
        <v>53</v>
      </c>
      <c r="J70" s="20" t="s">
        <v>48</v>
      </c>
    </row>
    <row r="71">
      <c r="A71" s="13" t="s">
        <v>21</v>
      </c>
      <c r="B71" s="14" t="s">
        <v>206</v>
      </c>
      <c r="C71" s="14" t="s">
        <v>207</v>
      </c>
      <c r="D71" s="14" t="s">
        <v>208</v>
      </c>
      <c r="E71" s="15" t="s">
        <v>169</v>
      </c>
      <c r="F71" s="13" t="s">
        <v>169</v>
      </c>
      <c r="G71" s="13">
        <v>15.0</v>
      </c>
      <c r="H71" s="13">
        <v>160.0</v>
      </c>
      <c r="I71" s="13" t="s">
        <v>53</v>
      </c>
      <c r="J71" s="13" t="s">
        <v>48</v>
      </c>
    </row>
    <row r="72">
      <c r="A72" s="13" t="s">
        <v>21</v>
      </c>
      <c r="B72" s="14" t="s">
        <v>206</v>
      </c>
      <c r="C72" s="14" t="s">
        <v>209</v>
      </c>
      <c r="D72" s="14" t="s">
        <v>51</v>
      </c>
      <c r="E72" s="15" t="s">
        <v>52</v>
      </c>
      <c r="F72" s="13" t="s">
        <v>52</v>
      </c>
      <c r="G72" s="13">
        <v>15.0</v>
      </c>
      <c r="H72" s="13">
        <v>160.0</v>
      </c>
      <c r="I72" s="13" t="s">
        <v>53</v>
      </c>
      <c r="J72" s="13" t="s">
        <v>48</v>
      </c>
    </row>
    <row r="73">
      <c r="A73" s="20" t="s">
        <v>21</v>
      </c>
      <c r="B73" s="21">
        <v>46326.0</v>
      </c>
      <c r="C73" s="22" t="s">
        <v>210</v>
      </c>
      <c r="D73" s="22" t="s">
        <v>150</v>
      </c>
      <c r="E73" s="23" t="s">
        <v>151</v>
      </c>
      <c r="F73" s="20" t="s">
        <v>29</v>
      </c>
      <c r="G73" s="20">
        <v>10.0</v>
      </c>
      <c r="H73" s="20">
        <v>110.0</v>
      </c>
      <c r="I73" s="20" t="s">
        <v>47</v>
      </c>
      <c r="J73" s="20" t="s">
        <v>48</v>
      </c>
    </row>
    <row r="74">
      <c r="A74" s="20" t="s">
        <v>21</v>
      </c>
      <c r="B74" s="21">
        <v>46329.0</v>
      </c>
      <c r="C74" s="22" t="s">
        <v>211</v>
      </c>
      <c r="D74" s="22" t="s">
        <v>213</v>
      </c>
      <c r="E74" s="23" t="s">
        <v>105</v>
      </c>
      <c r="F74" s="20" t="s">
        <v>29</v>
      </c>
      <c r="G74" s="20">
        <v>5.0</v>
      </c>
      <c r="H74" s="20">
        <v>60.0</v>
      </c>
      <c r="I74" s="20" t="s">
        <v>59</v>
      </c>
      <c r="J74" s="20" t="s">
        <v>48</v>
      </c>
    </row>
    <row r="75">
      <c r="A75" s="20" t="s">
        <v>21</v>
      </c>
      <c r="B75" s="21">
        <v>46330.0</v>
      </c>
      <c r="C75" s="22" t="s">
        <v>214</v>
      </c>
      <c r="D75" s="22" t="s">
        <v>215</v>
      </c>
      <c r="E75" s="23" t="s">
        <v>29</v>
      </c>
      <c r="F75" s="20" t="s">
        <v>29</v>
      </c>
      <c r="G75" s="20">
        <v>5.0</v>
      </c>
      <c r="H75" s="20">
        <v>60.0</v>
      </c>
      <c r="I75" s="20" t="s">
        <v>53</v>
      </c>
      <c r="J75" s="20" t="s">
        <v>48</v>
      </c>
    </row>
    <row r="76">
      <c r="A76" s="20" t="s">
        <v>21</v>
      </c>
      <c r="B76" s="21">
        <v>46331.0</v>
      </c>
      <c r="C76" s="22" t="s">
        <v>216</v>
      </c>
      <c r="D76" s="22" t="s">
        <v>217</v>
      </c>
      <c r="E76" s="23" t="s">
        <v>84</v>
      </c>
      <c r="F76" s="20" t="s">
        <v>52</v>
      </c>
      <c r="G76" s="20">
        <v>5.0</v>
      </c>
      <c r="H76" s="20">
        <v>60.0</v>
      </c>
      <c r="I76" s="20" t="s">
        <v>53</v>
      </c>
      <c r="J76" s="20" t="s">
        <v>48</v>
      </c>
    </row>
    <row r="77">
      <c r="A77" s="20" t="s">
        <v>21</v>
      </c>
      <c r="B77" s="21">
        <v>46331.0</v>
      </c>
      <c r="C77" s="22" t="s">
        <v>218</v>
      </c>
      <c r="D77" s="22" t="s">
        <v>219</v>
      </c>
      <c r="E77" s="23" t="s">
        <v>220</v>
      </c>
      <c r="F77" s="20" t="s">
        <v>52</v>
      </c>
      <c r="G77" s="20">
        <v>5.0</v>
      </c>
      <c r="H77" s="20">
        <v>60.0</v>
      </c>
      <c r="I77" s="20" t="s">
        <v>59</v>
      </c>
      <c r="J77" s="20" t="s">
        <v>48</v>
      </c>
    </row>
    <row r="78">
      <c r="A78" s="20" t="s">
        <v>21</v>
      </c>
      <c r="B78" s="22" t="s">
        <v>221</v>
      </c>
      <c r="C78" s="22" t="s">
        <v>222</v>
      </c>
      <c r="D78" s="22" t="s">
        <v>223</v>
      </c>
      <c r="E78" s="23" t="s">
        <v>224</v>
      </c>
      <c r="F78" s="20" t="s">
        <v>35</v>
      </c>
      <c r="G78" s="20">
        <v>15.0</v>
      </c>
      <c r="H78" s="20">
        <v>160.0</v>
      </c>
      <c r="I78" s="20" t="s">
        <v>53</v>
      </c>
      <c r="J78" s="20" t="s">
        <v>48</v>
      </c>
    </row>
    <row r="79">
      <c r="A79" s="13" t="s">
        <v>21</v>
      </c>
      <c r="B79" s="14" t="s">
        <v>221</v>
      </c>
      <c r="C79" s="14" t="s">
        <v>225</v>
      </c>
      <c r="D79" s="14" t="s">
        <v>226</v>
      </c>
      <c r="E79" s="15" t="s">
        <v>52</v>
      </c>
      <c r="F79" s="13" t="s">
        <v>52</v>
      </c>
      <c r="G79" s="13">
        <v>15.0</v>
      </c>
      <c r="H79" s="13">
        <v>160.0</v>
      </c>
      <c r="I79" s="13" t="s">
        <v>53</v>
      </c>
      <c r="J79" s="13" t="s">
        <v>48</v>
      </c>
    </row>
    <row r="80">
      <c r="A80" s="13" t="s">
        <v>21</v>
      </c>
      <c r="B80" s="14" t="s">
        <v>221</v>
      </c>
      <c r="C80" s="14" t="s">
        <v>227</v>
      </c>
      <c r="D80" s="14" t="s">
        <v>228</v>
      </c>
      <c r="E80" s="15" t="s">
        <v>52</v>
      </c>
      <c r="F80" s="13" t="s">
        <v>52</v>
      </c>
      <c r="G80" s="13">
        <v>15.0</v>
      </c>
      <c r="H80" s="13">
        <v>160.0</v>
      </c>
      <c r="I80" s="13" t="s">
        <v>59</v>
      </c>
      <c r="J80" s="13" t="s">
        <v>48</v>
      </c>
    </row>
    <row r="81">
      <c r="A81" s="13" t="s">
        <v>21</v>
      </c>
      <c r="B81" s="14" t="s">
        <v>221</v>
      </c>
      <c r="C81" s="14" t="s">
        <v>229</v>
      </c>
      <c r="D81" s="14" t="s">
        <v>230</v>
      </c>
      <c r="E81" s="15" t="s">
        <v>176</v>
      </c>
      <c r="F81" s="13" t="s">
        <v>176</v>
      </c>
      <c r="G81" s="13">
        <v>15.0</v>
      </c>
      <c r="H81" s="13">
        <v>160.0</v>
      </c>
      <c r="I81" s="13" t="s">
        <v>59</v>
      </c>
      <c r="J81" s="13" t="s">
        <v>48</v>
      </c>
    </row>
    <row r="82">
      <c r="A82" s="20" t="s">
        <v>21</v>
      </c>
      <c r="B82" s="21">
        <v>46333.0</v>
      </c>
      <c r="C82" s="22" t="s">
        <v>231</v>
      </c>
      <c r="D82" s="22" t="s">
        <v>232</v>
      </c>
      <c r="E82" s="23" t="s">
        <v>29</v>
      </c>
      <c r="F82" s="20" t="s">
        <v>29</v>
      </c>
      <c r="G82" s="20">
        <v>10.0</v>
      </c>
      <c r="H82" s="20">
        <v>110.0</v>
      </c>
      <c r="I82" s="20" t="s">
        <v>47</v>
      </c>
      <c r="J82" s="20" t="s">
        <v>48</v>
      </c>
    </row>
    <row r="83">
      <c r="A83" s="20" t="s">
        <v>21</v>
      </c>
      <c r="B83" s="21">
        <v>46333.0</v>
      </c>
      <c r="C83" s="22" t="s">
        <v>233</v>
      </c>
      <c r="D83" s="22" t="s">
        <v>234</v>
      </c>
      <c r="E83" s="23" t="s">
        <v>62</v>
      </c>
      <c r="F83" s="20" t="s">
        <v>63</v>
      </c>
      <c r="G83" s="20">
        <v>10.0</v>
      </c>
      <c r="H83" s="20">
        <v>110.0</v>
      </c>
      <c r="I83" s="20" t="s">
        <v>53</v>
      </c>
      <c r="J83" s="20" t="s">
        <v>48</v>
      </c>
    </row>
    <row r="84">
      <c r="A84" s="20" t="s">
        <v>21</v>
      </c>
      <c r="B84" s="21">
        <v>46333.0</v>
      </c>
      <c r="C84" s="22" t="s">
        <v>236</v>
      </c>
      <c r="D84" s="22" t="s">
        <v>237</v>
      </c>
      <c r="E84" s="23" t="s">
        <v>151</v>
      </c>
      <c r="F84" s="20" t="s">
        <v>29</v>
      </c>
      <c r="G84" s="20">
        <v>10.0</v>
      </c>
      <c r="H84" s="20">
        <v>110.0</v>
      </c>
      <c r="I84" s="20" t="s">
        <v>59</v>
      </c>
      <c r="J84" s="20" t="s">
        <v>48</v>
      </c>
    </row>
    <row r="85">
      <c r="A85" s="20" t="s">
        <v>21</v>
      </c>
      <c r="B85" s="21">
        <v>46335.0</v>
      </c>
      <c r="C85" s="22" t="s">
        <v>238</v>
      </c>
      <c r="D85" s="22" t="s">
        <v>239</v>
      </c>
      <c r="E85" s="23" t="s">
        <v>180</v>
      </c>
      <c r="F85" s="20" t="s">
        <v>63</v>
      </c>
      <c r="G85" s="20">
        <v>5.0</v>
      </c>
      <c r="H85" s="20">
        <v>60.0</v>
      </c>
      <c r="I85" s="20" t="s">
        <v>53</v>
      </c>
      <c r="J85" s="20" t="s">
        <v>48</v>
      </c>
    </row>
    <row r="86">
      <c r="A86" s="20" t="s">
        <v>21</v>
      </c>
      <c r="B86" s="21">
        <v>46336.0</v>
      </c>
      <c r="C86" s="22" t="s">
        <v>240</v>
      </c>
      <c r="D86" s="22" t="s">
        <v>241</v>
      </c>
      <c r="E86" s="23" t="s">
        <v>191</v>
      </c>
      <c r="F86" s="20" t="s">
        <v>29</v>
      </c>
      <c r="G86" s="20">
        <v>5.0</v>
      </c>
      <c r="H86" s="20">
        <v>60.0</v>
      </c>
      <c r="I86" s="20" t="s">
        <v>53</v>
      </c>
      <c r="J86" s="20" t="s">
        <v>48</v>
      </c>
    </row>
    <row r="87">
      <c r="A87" s="20" t="s">
        <v>21</v>
      </c>
      <c r="B87" s="21">
        <v>46336.0</v>
      </c>
      <c r="C87" s="22" t="s">
        <v>242</v>
      </c>
      <c r="D87" s="22" t="s">
        <v>243</v>
      </c>
      <c r="E87" s="23" t="s">
        <v>29</v>
      </c>
      <c r="F87" s="20" t="s">
        <v>29</v>
      </c>
      <c r="G87" s="20">
        <v>5.0</v>
      </c>
      <c r="H87" s="20">
        <v>60.0</v>
      </c>
      <c r="I87" s="20" t="s">
        <v>53</v>
      </c>
      <c r="J87" s="20" t="s">
        <v>48</v>
      </c>
    </row>
    <row r="88">
      <c r="A88" s="20" t="s">
        <v>21</v>
      </c>
      <c r="B88" s="21">
        <v>46336.0</v>
      </c>
      <c r="C88" s="22" t="s">
        <v>244</v>
      </c>
      <c r="D88" s="22" t="s">
        <v>245</v>
      </c>
      <c r="E88" s="23" t="s">
        <v>29</v>
      </c>
      <c r="F88" s="20" t="s">
        <v>29</v>
      </c>
      <c r="G88" s="20">
        <v>5.0</v>
      </c>
      <c r="H88" s="20">
        <v>60.0</v>
      </c>
      <c r="I88" s="20" t="s">
        <v>59</v>
      </c>
      <c r="J88" s="20" t="s">
        <v>48</v>
      </c>
    </row>
    <row r="89">
      <c r="A89" s="20" t="s">
        <v>21</v>
      </c>
      <c r="B89" s="21">
        <v>46337.0</v>
      </c>
      <c r="C89" s="22" t="s">
        <v>246</v>
      </c>
      <c r="D89" s="22" t="s">
        <v>247</v>
      </c>
      <c r="E89" s="23" t="s">
        <v>62</v>
      </c>
      <c r="F89" s="20" t="s">
        <v>63</v>
      </c>
      <c r="G89" s="20">
        <v>5.0</v>
      </c>
      <c r="H89" s="20">
        <v>60.0</v>
      </c>
      <c r="I89" s="20" t="s">
        <v>59</v>
      </c>
      <c r="J89" s="20" t="s">
        <v>48</v>
      </c>
    </row>
    <row r="90">
      <c r="A90" s="20" t="s">
        <v>21</v>
      </c>
      <c r="B90" s="21">
        <v>46338.0</v>
      </c>
      <c r="C90" s="22" t="s">
        <v>248</v>
      </c>
      <c r="D90" s="22" t="s">
        <v>249</v>
      </c>
      <c r="E90" s="23" t="s">
        <v>93</v>
      </c>
      <c r="F90" s="20" t="s">
        <v>63</v>
      </c>
      <c r="G90" s="20">
        <v>5.0</v>
      </c>
      <c r="H90" s="20">
        <v>60.0</v>
      </c>
      <c r="I90" s="20" t="s">
        <v>53</v>
      </c>
      <c r="J90" s="20" t="s">
        <v>48</v>
      </c>
    </row>
    <row r="91">
      <c r="A91" s="20" t="s">
        <v>21</v>
      </c>
      <c r="B91" s="21">
        <v>46338.0</v>
      </c>
      <c r="C91" s="22" t="s">
        <v>251</v>
      </c>
      <c r="D91" s="22" t="s">
        <v>252</v>
      </c>
      <c r="E91" s="23" t="s">
        <v>120</v>
      </c>
      <c r="F91" s="20" t="s">
        <v>29</v>
      </c>
      <c r="G91" s="20">
        <v>5.0</v>
      </c>
      <c r="H91" s="20">
        <v>60.0</v>
      </c>
      <c r="I91" s="20" t="s">
        <v>59</v>
      </c>
      <c r="J91" s="20" t="s">
        <v>48</v>
      </c>
    </row>
    <row r="92">
      <c r="A92" s="13" t="s">
        <v>21</v>
      </c>
      <c r="B92" s="14" t="s">
        <v>253</v>
      </c>
      <c r="C92" s="14" t="s">
        <v>254</v>
      </c>
      <c r="D92" s="14" t="s">
        <v>255</v>
      </c>
      <c r="E92" s="15" t="s">
        <v>56</v>
      </c>
      <c r="F92" s="13" t="s">
        <v>56</v>
      </c>
      <c r="G92" s="13">
        <v>15.0</v>
      </c>
      <c r="H92" s="13">
        <v>160.0</v>
      </c>
      <c r="I92" s="13" t="s">
        <v>47</v>
      </c>
      <c r="J92" s="13" t="s">
        <v>48</v>
      </c>
    </row>
    <row r="93">
      <c r="A93" s="13" t="s">
        <v>21</v>
      </c>
      <c r="B93" s="14" t="s">
        <v>253</v>
      </c>
      <c r="C93" s="14" t="s">
        <v>256</v>
      </c>
      <c r="D93" s="14" t="s">
        <v>100</v>
      </c>
      <c r="E93" s="15" t="s">
        <v>52</v>
      </c>
      <c r="F93" s="13" t="s">
        <v>52</v>
      </c>
      <c r="G93" s="13">
        <v>15.0</v>
      </c>
      <c r="H93" s="13">
        <v>160.0</v>
      </c>
      <c r="I93" s="13" t="s">
        <v>47</v>
      </c>
      <c r="J93" s="13" t="s">
        <v>48</v>
      </c>
    </row>
    <row r="94">
      <c r="A94" s="13" t="s">
        <v>21</v>
      </c>
      <c r="B94" s="14" t="s">
        <v>253</v>
      </c>
      <c r="C94" s="14" t="s">
        <v>257</v>
      </c>
      <c r="D94" s="14" t="s">
        <v>230</v>
      </c>
      <c r="E94" s="15" t="s">
        <v>176</v>
      </c>
      <c r="F94" s="13" t="s">
        <v>176</v>
      </c>
      <c r="G94" s="13">
        <v>15.0</v>
      </c>
      <c r="H94" s="13">
        <v>160.0</v>
      </c>
      <c r="I94" s="13" t="s">
        <v>53</v>
      </c>
      <c r="J94" s="13" t="s">
        <v>48</v>
      </c>
    </row>
    <row r="95">
      <c r="A95" s="13" t="s">
        <v>21</v>
      </c>
      <c r="B95" s="14" t="s">
        <v>253</v>
      </c>
      <c r="C95" s="14" t="s">
        <v>258</v>
      </c>
      <c r="D95" s="14" t="s">
        <v>106</v>
      </c>
      <c r="E95" s="15" t="s">
        <v>18</v>
      </c>
      <c r="F95" s="13" t="s">
        <v>18</v>
      </c>
      <c r="G95" s="13">
        <v>15.0</v>
      </c>
      <c r="H95" s="13">
        <v>160.0</v>
      </c>
      <c r="I95" s="13" t="s">
        <v>59</v>
      </c>
      <c r="J95" s="13" t="s">
        <v>48</v>
      </c>
    </row>
    <row r="96">
      <c r="A96" s="13" t="s">
        <v>21</v>
      </c>
      <c r="B96" s="14" t="s">
        <v>253</v>
      </c>
      <c r="C96" s="14" t="s">
        <v>259</v>
      </c>
      <c r="D96" s="14" t="s">
        <v>260</v>
      </c>
      <c r="E96" s="15" t="s">
        <v>46</v>
      </c>
      <c r="F96" s="13" t="s">
        <v>46</v>
      </c>
      <c r="G96" s="13">
        <v>15.0</v>
      </c>
      <c r="H96" s="13">
        <v>160.0</v>
      </c>
      <c r="I96" s="13" t="s">
        <v>59</v>
      </c>
      <c r="J96" s="13" t="s">
        <v>48</v>
      </c>
    </row>
    <row r="97">
      <c r="A97" s="20" t="s">
        <v>21</v>
      </c>
      <c r="B97" s="21">
        <v>46342.0</v>
      </c>
      <c r="C97" s="22" t="s">
        <v>261</v>
      </c>
      <c r="D97" s="22" t="s">
        <v>262</v>
      </c>
      <c r="E97" s="23" t="s">
        <v>93</v>
      </c>
      <c r="F97" s="20" t="s">
        <v>63</v>
      </c>
      <c r="G97" s="20">
        <v>5.0</v>
      </c>
      <c r="H97" s="20">
        <v>60.0</v>
      </c>
      <c r="I97" s="20" t="s">
        <v>53</v>
      </c>
      <c r="J97" s="20" t="s">
        <v>48</v>
      </c>
    </row>
    <row r="98">
      <c r="A98" s="20" t="s">
        <v>21</v>
      </c>
      <c r="B98" s="21">
        <v>46343.0</v>
      </c>
      <c r="C98" s="22" t="s">
        <v>263</v>
      </c>
      <c r="D98" s="22" t="s">
        <v>264</v>
      </c>
      <c r="E98" s="23" t="s">
        <v>56</v>
      </c>
      <c r="F98" s="20" t="s">
        <v>56</v>
      </c>
      <c r="G98" s="20">
        <v>5.0</v>
      </c>
      <c r="H98" s="20">
        <v>60.0</v>
      </c>
      <c r="I98" s="20" t="s">
        <v>53</v>
      </c>
      <c r="J98" s="20" t="s">
        <v>48</v>
      </c>
    </row>
    <row r="99">
      <c r="A99" s="20" t="s">
        <v>21</v>
      </c>
      <c r="B99" s="21">
        <v>46343.0</v>
      </c>
      <c r="C99" s="22" t="s">
        <v>265</v>
      </c>
      <c r="D99" s="22" t="s">
        <v>266</v>
      </c>
      <c r="E99" s="23" t="s">
        <v>63</v>
      </c>
      <c r="F99" s="20" t="s">
        <v>63</v>
      </c>
      <c r="G99" s="20">
        <v>5.0</v>
      </c>
      <c r="H99" s="20">
        <v>60.0</v>
      </c>
      <c r="I99" s="20" t="s">
        <v>59</v>
      </c>
      <c r="J99" s="20" t="s">
        <v>48</v>
      </c>
    </row>
    <row r="100">
      <c r="A100" s="20" t="s">
        <v>21</v>
      </c>
      <c r="B100" s="21">
        <v>46344.0</v>
      </c>
      <c r="C100" s="22" t="s">
        <v>268</v>
      </c>
      <c r="D100" s="22" t="s">
        <v>81</v>
      </c>
      <c r="E100" s="23" t="s">
        <v>29</v>
      </c>
      <c r="F100" s="20" t="s">
        <v>29</v>
      </c>
      <c r="G100" s="20">
        <v>5.0</v>
      </c>
      <c r="H100" s="20">
        <v>60.0</v>
      </c>
      <c r="I100" s="20" t="s">
        <v>59</v>
      </c>
      <c r="J100" s="20" t="s">
        <v>48</v>
      </c>
    </row>
    <row r="101">
      <c r="A101" s="13" t="s">
        <v>21</v>
      </c>
      <c r="B101" s="14" t="s">
        <v>269</v>
      </c>
      <c r="C101" s="14" t="s">
        <v>270</v>
      </c>
      <c r="D101" s="14" t="s">
        <v>260</v>
      </c>
      <c r="E101" s="15" t="s">
        <v>46</v>
      </c>
      <c r="F101" s="13" t="s">
        <v>46</v>
      </c>
      <c r="G101" s="13">
        <v>15.0</v>
      </c>
      <c r="H101" s="13">
        <v>160.0</v>
      </c>
      <c r="I101" s="13" t="s">
        <v>47</v>
      </c>
      <c r="J101" s="13" t="s">
        <v>48</v>
      </c>
    </row>
    <row r="102">
      <c r="A102" s="13" t="s">
        <v>21</v>
      </c>
      <c r="B102" s="14" t="s">
        <v>269</v>
      </c>
      <c r="C102" s="14" t="s">
        <v>271</v>
      </c>
      <c r="D102" s="14" t="s">
        <v>260</v>
      </c>
      <c r="E102" s="15" t="s">
        <v>46</v>
      </c>
      <c r="F102" s="13" t="s">
        <v>46</v>
      </c>
      <c r="G102" s="13">
        <v>15.0</v>
      </c>
      <c r="H102" s="13">
        <v>160.0</v>
      </c>
      <c r="I102" s="13" t="s">
        <v>53</v>
      </c>
      <c r="J102" s="13" t="s">
        <v>48</v>
      </c>
    </row>
    <row r="103">
      <c r="A103" s="13" t="s">
        <v>21</v>
      </c>
      <c r="B103" s="14" t="s">
        <v>269</v>
      </c>
      <c r="C103" s="14" t="s">
        <v>272</v>
      </c>
      <c r="D103" s="14" t="s">
        <v>208</v>
      </c>
      <c r="E103" s="15" t="s">
        <v>169</v>
      </c>
      <c r="F103" s="13" t="s">
        <v>169</v>
      </c>
      <c r="G103" s="13">
        <v>15.0</v>
      </c>
      <c r="H103" s="13">
        <v>160.0</v>
      </c>
      <c r="I103" s="13" t="s">
        <v>53</v>
      </c>
      <c r="J103" s="13" t="s">
        <v>48</v>
      </c>
    </row>
    <row r="104">
      <c r="A104" s="13" t="s">
        <v>21</v>
      </c>
      <c r="B104" s="14" t="s">
        <v>269</v>
      </c>
      <c r="C104" s="14" t="s">
        <v>273</v>
      </c>
      <c r="D104" s="14" t="s">
        <v>98</v>
      </c>
      <c r="E104" s="15" t="s">
        <v>90</v>
      </c>
      <c r="F104" s="13" t="s">
        <v>90</v>
      </c>
      <c r="G104" s="13">
        <v>15.0</v>
      </c>
      <c r="H104" s="13">
        <v>160.0</v>
      </c>
      <c r="I104" s="13" t="s">
        <v>59</v>
      </c>
      <c r="J104" s="13" t="s">
        <v>48</v>
      </c>
    </row>
    <row r="105">
      <c r="A105" s="13" t="s">
        <v>21</v>
      </c>
      <c r="B105" s="14" t="s">
        <v>269</v>
      </c>
      <c r="C105" s="14" t="s">
        <v>274</v>
      </c>
      <c r="D105" s="14" t="s">
        <v>45</v>
      </c>
      <c r="E105" s="15" t="s">
        <v>46</v>
      </c>
      <c r="F105" s="13" t="s">
        <v>46</v>
      </c>
      <c r="G105" s="13">
        <v>15.0</v>
      </c>
      <c r="H105" s="13">
        <v>160.0</v>
      </c>
      <c r="I105" s="13" t="s">
        <v>59</v>
      </c>
      <c r="J105" s="13" t="s">
        <v>48</v>
      </c>
    </row>
    <row r="106">
      <c r="A106" s="20" t="s">
        <v>21</v>
      </c>
      <c r="B106" s="21">
        <v>46347.0</v>
      </c>
      <c r="C106" s="22" t="s">
        <v>275</v>
      </c>
      <c r="D106" s="22" t="s">
        <v>276</v>
      </c>
      <c r="E106" s="23" t="s">
        <v>29</v>
      </c>
      <c r="F106" s="20" t="s">
        <v>29</v>
      </c>
      <c r="G106" s="20">
        <v>10.0</v>
      </c>
      <c r="H106" s="20">
        <v>110.0</v>
      </c>
      <c r="I106" s="20" t="s">
        <v>59</v>
      </c>
      <c r="J106" s="20" t="s">
        <v>48</v>
      </c>
    </row>
    <row r="107">
      <c r="A107" s="20" t="s">
        <v>21</v>
      </c>
      <c r="B107" s="21">
        <v>46350.0</v>
      </c>
      <c r="C107" s="22" t="s">
        <v>278</v>
      </c>
      <c r="D107" s="22" t="s">
        <v>279</v>
      </c>
      <c r="E107" s="23" t="s">
        <v>29</v>
      </c>
      <c r="F107" s="20" t="s">
        <v>29</v>
      </c>
      <c r="G107" s="20">
        <v>5.0</v>
      </c>
      <c r="H107" s="20">
        <v>60.0</v>
      </c>
      <c r="I107" s="20" t="s">
        <v>53</v>
      </c>
      <c r="J107" s="20" t="s">
        <v>48</v>
      </c>
    </row>
    <row r="108">
      <c r="A108" s="20" t="s">
        <v>21</v>
      </c>
      <c r="B108" s="21">
        <v>46350.0</v>
      </c>
      <c r="C108" s="22" t="s">
        <v>280</v>
      </c>
      <c r="D108" s="22" t="s">
        <v>135</v>
      </c>
      <c r="E108" s="23" t="s">
        <v>29</v>
      </c>
      <c r="F108" s="20" t="s">
        <v>29</v>
      </c>
      <c r="G108" s="20">
        <v>5.0</v>
      </c>
      <c r="H108" s="20">
        <v>60.0</v>
      </c>
      <c r="I108" s="20" t="s">
        <v>59</v>
      </c>
      <c r="J108" s="20" t="s">
        <v>48</v>
      </c>
    </row>
    <row r="109">
      <c r="A109" s="20" t="s">
        <v>21</v>
      </c>
      <c r="B109" s="21">
        <v>46351.0</v>
      </c>
      <c r="C109" s="22" t="s">
        <v>281</v>
      </c>
      <c r="D109" s="22" t="s">
        <v>282</v>
      </c>
      <c r="E109" s="23" t="s">
        <v>29</v>
      </c>
      <c r="F109" s="20" t="s">
        <v>29</v>
      </c>
      <c r="G109" s="20">
        <v>5.0</v>
      </c>
      <c r="H109" s="20">
        <v>60.0</v>
      </c>
      <c r="I109" s="20" t="s">
        <v>53</v>
      </c>
      <c r="J109" s="20" t="s">
        <v>48</v>
      </c>
    </row>
    <row r="110">
      <c r="A110" s="20" t="s">
        <v>21</v>
      </c>
      <c r="B110" s="21">
        <v>46352.0</v>
      </c>
      <c r="C110" s="22" t="s">
        <v>283</v>
      </c>
      <c r="D110" s="22" t="s">
        <v>168</v>
      </c>
      <c r="E110" s="23" t="s">
        <v>29</v>
      </c>
      <c r="F110" s="20" t="s">
        <v>29</v>
      </c>
      <c r="G110" s="20">
        <v>5.0</v>
      </c>
      <c r="H110" s="20">
        <v>60.0</v>
      </c>
      <c r="I110" s="20" t="s">
        <v>47</v>
      </c>
      <c r="J110" s="20" t="s">
        <v>48</v>
      </c>
    </row>
    <row r="111">
      <c r="A111" s="20" t="s">
        <v>21</v>
      </c>
      <c r="B111" s="21">
        <v>46352.0</v>
      </c>
      <c r="C111" s="22" t="s">
        <v>284</v>
      </c>
      <c r="D111" s="22" t="s">
        <v>285</v>
      </c>
      <c r="E111" s="23" t="s">
        <v>105</v>
      </c>
      <c r="F111" s="20" t="s">
        <v>29</v>
      </c>
      <c r="G111" s="20">
        <v>5.0</v>
      </c>
      <c r="H111" s="20">
        <v>60.0</v>
      </c>
      <c r="I111" s="20" t="s">
        <v>59</v>
      </c>
      <c r="J111" s="20" t="s">
        <v>48</v>
      </c>
    </row>
    <row r="112">
      <c r="A112" s="13" t="s">
        <v>21</v>
      </c>
      <c r="B112" s="14" t="s">
        <v>286</v>
      </c>
      <c r="C112" s="14" t="s">
        <v>287</v>
      </c>
      <c r="D112" s="14" t="s">
        <v>226</v>
      </c>
      <c r="E112" s="15" t="s">
        <v>52</v>
      </c>
      <c r="F112" s="13" t="s">
        <v>52</v>
      </c>
      <c r="G112" s="13">
        <v>15.0</v>
      </c>
      <c r="H112" s="13">
        <v>160.0</v>
      </c>
      <c r="I112" s="13" t="s">
        <v>53</v>
      </c>
      <c r="J112" s="13" t="s">
        <v>48</v>
      </c>
    </row>
    <row r="113">
      <c r="A113" s="13" t="s">
        <v>21</v>
      </c>
      <c r="B113" s="14" t="s">
        <v>286</v>
      </c>
      <c r="C113" s="14" t="s">
        <v>288</v>
      </c>
      <c r="D113" s="14" t="s">
        <v>71</v>
      </c>
      <c r="E113" s="15" t="s">
        <v>72</v>
      </c>
      <c r="F113" s="13" t="s">
        <v>72</v>
      </c>
      <c r="G113" s="13">
        <v>15.0</v>
      </c>
      <c r="H113" s="13">
        <v>160.0</v>
      </c>
      <c r="I113" s="13" t="s">
        <v>59</v>
      </c>
      <c r="J113" s="13" t="s">
        <v>48</v>
      </c>
    </row>
    <row r="114">
      <c r="A114" s="13" t="s">
        <v>21</v>
      </c>
      <c r="B114" s="14" t="s">
        <v>286</v>
      </c>
      <c r="C114" s="14" t="s">
        <v>289</v>
      </c>
      <c r="D114" s="14" t="s">
        <v>208</v>
      </c>
      <c r="E114" s="15" t="s">
        <v>169</v>
      </c>
      <c r="F114" s="13" t="s">
        <v>169</v>
      </c>
      <c r="G114" s="13">
        <v>15.0</v>
      </c>
      <c r="H114" s="13">
        <v>160.0</v>
      </c>
      <c r="I114" s="13" t="s">
        <v>59</v>
      </c>
      <c r="J114" s="13" t="s">
        <v>48</v>
      </c>
    </row>
    <row r="115">
      <c r="A115" s="13" t="s">
        <v>21</v>
      </c>
      <c r="B115" s="14" t="s">
        <v>286</v>
      </c>
      <c r="C115" s="14" t="s">
        <v>290</v>
      </c>
      <c r="D115" s="14" t="s">
        <v>291</v>
      </c>
      <c r="E115" s="15" t="s">
        <v>176</v>
      </c>
      <c r="F115" s="13" t="s">
        <v>176</v>
      </c>
      <c r="G115" s="13">
        <v>15.0</v>
      </c>
      <c r="H115" s="13">
        <v>160.0</v>
      </c>
      <c r="I115" s="13" t="s">
        <v>59</v>
      </c>
      <c r="J115" s="13" t="s">
        <v>48</v>
      </c>
    </row>
    <row r="116">
      <c r="A116" s="20" t="s">
        <v>21</v>
      </c>
      <c r="B116" s="21">
        <v>46354.0</v>
      </c>
      <c r="C116" s="22" t="s">
        <v>292</v>
      </c>
      <c r="D116" s="22" t="s">
        <v>276</v>
      </c>
      <c r="E116" s="23" t="s">
        <v>29</v>
      </c>
      <c r="F116" s="20" t="s">
        <v>29</v>
      </c>
      <c r="G116" s="20">
        <v>10.0</v>
      </c>
      <c r="H116" s="20">
        <v>110.0</v>
      </c>
      <c r="I116" s="20" t="s">
        <v>47</v>
      </c>
      <c r="J116" s="20" t="s">
        <v>48</v>
      </c>
    </row>
    <row r="117">
      <c r="A117" s="20" t="s">
        <v>21</v>
      </c>
      <c r="B117" s="21">
        <v>46356.0</v>
      </c>
      <c r="C117" s="22" t="s">
        <v>293</v>
      </c>
      <c r="D117" s="22" t="s">
        <v>294</v>
      </c>
      <c r="E117" s="23" t="s">
        <v>29</v>
      </c>
      <c r="F117" s="20" t="s">
        <v>29</v>
      </c>
      <c r="G117" s="20">
        <v>5.0</v>
      </c>
      <c r="H117" s="20">
        <v>60.0</v>
      </c>
      <c r="I117" s="20" t="s">
        <v>53</v>
      </c>
      <c r="J117" s="20" t="s">
        <v>48</v>
      </c>
    </row>
    <row r="118">
      <c r="A118" s="20" t="s">
        <v>21</v>
      </c>
      <c r="B118" s="21">
        <v>46357.0</v>
      </c>
      <c r="C118" s="22" t="s">
        <v>295</v>
      </c>
      <c r="D118" s="22" t="s">
        <v>58</v>
      </c>
      <c r="E118" s="23" t="s">
        <v>29</v>
      </c>
      <c r="F118" s="20" t="s">
        <v>29</v>
      </c>
      <c r="G118" s="20">
        <v>5.0</v>
      </c>
      <c r="H118" s="20">
        <v>60.0</v>
      </c>
      <c r="I118" s="20" t="s">
        <v>47</v>
      </c>
      <c r="J118" s="20" t="s">
        <v>48</v>
      </c>
    </row>
    <row r="119">
      <c r="A119" s="20" t="s">
        <v>21</v>
      </c>
      <c r="B119" s="21">
        <v>46357.0</v>
      </c>
      <c r="C119" s="22" t="s">
        <v>296</v>
      </c>
      <c r="D119" s="22" t="s">
        <v>297</v>
      </c>
      <c r="E119" s="23" t="s">
        <v>84</v>
      </c>
      <c r="F119" s="20" t="s">
        <v>52</v>
      </c>
      <c r="G119" s="20">
        <v>5.0</v>
      </c>
      <c r="H119" s="20">
        <v>60.0</v>
      </c>
      <c r="I119" s="20" t="s">
        <v>53</v>
      </c>
      <c r="J119" s="20" t="s">
        <v>48</v>
      </c>
    </row>
    <row r="120">
      <c r="A120" s="20" t="s">
        <v>21</v>
      </c>
      <c r="B120" s="21">
        <v>46357.0</v>
      </c>
      <c r="C120" s="22" t="s">
        <v>298</v>
      </c>
      <c r="D120" s="22" t="s">
        <v>299</v>
      </c>
      <c r="E120" s="23" t="s">
        <v>84</v>
      </c>
      <c r="F120" s="20" t="s">
        <v>52</v>
      </c>
      <c r="G120" s="20">
        <v>5.0</v>
      </c>
      <c r="H120" s="20">
        <v>60.0</v>
      </c>
      <c r="I120" s="20" t="s">
        <v>59</v>
      </c>
      <c r="J120" s="20" t="s">
        <v>48</v>
      </c>
    </row>
    <row r="121">
      <c r="A121" s="20" t="s">
        <v>21</v>
      </c>
      <c r="B121" s="21">
        <v>46358.0</v>
      </c>
      <c r="C121" s="22" t="s">
        <v>300</v>
      </c>
      <c r="D121" s="22" t="s">
        <v>301</v>
      </c>
      <c r="E121" s="23" t="s">
        <v>29</v>
      </c>
      <c r="F121" s="20" t="s">
        <v>29</v>
      </c>
      <c r="G121" s="20">
        <v>5.0</v>
      </c>
      <c r="H121" s="20">
        <v>60.0</v>
      </c>
      <c r="I121" s="20" t="s">
        <v>47</v>
      </c>
      <c r="J121" s="20" t="s">
        <v>48</v>
      </c>
    </row>
    <row r="122">
      <c r="A122" s="20" t="s">
        <v>21</v>
      </c>
      <c r="B122" s="21">
        <v>46358.0</v>
      </c>
      <c r="C122" s="22" t="s">
        <v>302</v>
      </c>
      <c r="D122" s="22" t="s">
        <v>303</v>
      </c>
      <c r="E122" s="23" t="s">
        <v>62</v>
      </c>
      <c r="F122" s="20" t="s">
        <v>63</v>
      </c>
      <c r="G122" s="20">
        <v>5.0</v>
      </c>
      <c r="H122" s="20">
        <v>60.0</v>
      </c>
      <c r="I122" s="20" t="s">
        <v>53</v>
      </c>
      <c r="J122" s="20" t="s">
        <v>48</v>
      </c>
    </row>
    <row r="123">
      <c r="A123" s="20" t="s">
        <v>21</v>
      </c>
      <c r="B123" s="21">
        <v>46358.0</v>
      </c>
      <c r="C123" s="22" t="s">
        <v>304</v>
      </c>
      <c r="D123" s="22" t="s">
        <v>55</v>
      </c>
      <c r="E123" s="23" t="s">
        <v>56</v>
      </c>
      <c r="F123" s="20" t="s">
        <v>56</v>
      </c>
      <c r="G123" s="20">
        <v>5.0</v>
      </c>
      <c r="H123" s="20">
        <v>60.0</v>
      </c>
      <c r="I123" s="20" t="s">
        <v>53</v>
      </c>
      <c r="J123" s="20" t="s">
        <v>48</v>
      </c>
    </row>
    <row r="124">
      <c r="A124" s="20" t="s">
        <v>21</v>
      </c>
      <c r="B124" s="21">
        <v>46359.0</v>
      </c>
      <c r="C124" s="22" t="s">
        <v>305</v>
      </c>
      <c r="D124" s="22" t="s">
        <v>306</v>
      </c>
      <c r="E124" s="23" t="s">
        <v>151</v>
      </c>
      <c r="F124" s="20" t="s">
        <v>29</v>
      </c>
      <c r="G124" s="20">
        <v>5.0</v>
      </c>
      <c r="H124" s="20">
        <v>60.0</v>
      </c>
      <c r="I124" s="20" t="s">
        <v>53</v>
      </c>
      <c r="J124" s="20" t="s">
        <v>48</v>
      </c>
    </row>
    <row r="125">
      <c r="A125" s="13" t="s">
        <v>21</v>
      </c>
      <c r="B125" s="14" t="s">
        <v>308</v>
      </c>
      <c r="C125" s="14" t="s">
        <v>309</v>
      </c>
      <c r="D125" s="14" t="s">
        <v>226</v>
      </c>
      <c r="E125" s="15" t="s">
        <v>52</v>
      </c>
      <c r="F125" s="13" t="s">
        <v>52</v>
      </c>
      <c r="G125" s="13">
        <v>15.0</v>
      </c>
      <c r="H125" s="13">
        <v>160.0</v>
      </c>
      <c r="I125" s="13" t="s">
        <v>47</v>
      </c>
      <c r="J125" s="13" t="s">
        <v>48</v>
      </c>
    </row>
    <row r="126">
      <c r="A126" s="20" t="s">
        <v>21</v>
      </c>
      <c r="B126" s="22" t="s">
        <v>308</v>
      </c>
      <c r="C126" s="22" t="s">
        <v>310</v>
      </c>
      <c r="D126" s="22" t="s">
        <v>311</v>
      </c>
      <c r="E126" s="23" t="s">
        <v>312</v>
      </c>
      <c r="F126" s="20" t="s">
        <v>35</v>
      </c>
      <c r="G126" s="20">
        <v>15.0</v>
      </c>
      <c r="H126" s="20">
        <v>160.0</v>
      </c>
      <c r="I126" s="20" t="s">
        <v>53</v>
      </c>
      <c r="J126" s="20" t="s">
        <v>48</v>
      </c>
    </row>
    <row r="127">
      <c r="A127" s="13" t="s">
        <v>21</v>
      </c>
      <c r="B127" s="14" t="s">
        <v>308</v>
      </c>
      <c r="C127" s="14" t="s">
        <v>313</v>
      </c>
      <c r="D127" s="14" t="s">
        <v>314</v>
      </c>
      <c r="E127" s="15" t="s">
        <v>130</v>
      </c>
      <c r="F127" s="13" t="s">
        <v>130</v>
      </c>
      <c r="G127" s="13">
        <v>15.0</v>
      </c>
      <c r="H127" s="13">
        <v>160.0</v>
      </c>
      <c r="I127" s="13" t="s">
        <v>59</v>
      </c>
      <c r="J127" s="13" t="s">
        <v>48</v>
      </c>
    </row>
    <row r="128">
      <c r="A128" s="13" t="s">
        <v>21</v>
      </c>
      <c r="B128" s="14" t="s">
        <v>308</v>
      </c>
      <c r="C128" s="14" t="s">
        <v>315</v>
      </c>
      <c r="D128" s="14" t="s">
        <v>208</v>
      </c>
      <c r="E128" s="15" t="s">
        <v>169</v>
      </c>
      <c r="F128" s="13" t="s">
        <v>169</v>
      </c>
      <c r="G128" s="13">
        <v>15.0</v>
      </c>
      <c r="H128" s="13">
        <v>160.0</v>
      </c>
      <c r="I128" s="13" t="s">
        <v>59</v>
      </c>
      <c r="J128" s="13" t="s">
        <v>48</v>
      </c>
    </row>
    <row r="129">
      <c r="A129" s="20" t="s">
        <v>21</v>
      </c>
      <c r="B129" s="22" t="s">
        <v>308</v>
      </c>
      <c r="C129" s="22" t="s">
        <v>316</v>
      </c>
      <c r="D129" s="22" t="s">
        <v>317</v>
      </c>
      <c r="E129" s="23" t="s">
        <v>318</v>
      </c>
      <c r="F129" s="20" t="s">
        <v>63</v>
      </c>
      <c r="G129" s="20">
        <v>15.0</v>
      </c>
      <c r="H129" s="20">
        <v>160.0</v>
      </c>
      <c r="I129" s="20" t="s">
        <v>59</v>
      </c>
      <c r="J129" s="20" t="s">
        <v>48</v>
      </c>
    </row>
    <row r="130">
      <c r="A130" s="20" t="s">
        <v>21</v>
      </c>
      <c r="B130" s="21">
        <v>46361.0</v>
      </c>
      <c r="C130" s="22" t="s">
        <v>319</v>
      </c>
      <c r="D130" s="22" t="s">
        <v>162</v>
      </c>
      <c r="E130" s="23" t="s">
        <v>29</v>
      </c>
      <c r="F130" s="20" t="s">
        <v>29</v>
      </c>
      <c r="G130" s="20">
        <v>10.0</v>
      </c>
      <c r="H130" s="20">
        <v>110.0</v>
      </c>
      <c r="I130" s="20" t="s">
        <v>47</v>
      </c>
      <c r="J130" s="20" t="s">
        <v>48</v>
      </c>
    </row>
    <row r="131">
      <c r="A131" s="20" t="s">
        <v>21</v>
      </c>
      <c r="B131" s="21">
        <v>46365.0</v>
      </c>
      <c r="C131" s="22" t="s">
        <v>320</v>
      </c>
      <c r="D131" s="22" t="s">
        <v>321</v>
      </c>
      <c r="E131" s="23" t="s">
        <v>151</v>
      </c>
      <c r="F131" s="20" t="s">
        <v>29</v>
      </c>
      <c r="G131" s="20">
        <v>5.0</v>
      </c>
      <c r="H131" s="20">
        <v>60.0</v>
      </c>
      <c r="I131" s="20" t="s">
        <v>59</v>
      </c>
      <c r="J131" s="20" t="s">
        <v>48</v>
      </c>
    </row>
    <row r="132">
      <c r="A132" s="20" t="s">
        <v>21</v>
      </c>
      <c r="B132" s="21">
        <v>46366.0</v>
      </c>
      <c r="C132" s="22" t="s">
        <v>322</v>
      </c>
      <c r="D132" s="22" t="s">
        <v>86</v>
      </c>
      <c r="E132" s="23" t="s">
        <v>29</v>
      </c>
      <c r="F132" s="20" t="s">
        <v>29</v>
      </c>
      <c r="G132" s="20">
        <v>5.0</v>
      </c>
      <c r="H132" s="20">
        <v>60.0</v>
      </c>
      <c r="I132" s="20" t="s">
        <v>47</v>
      </c>
      <c r="J132" s="20" t="s">
        <v>48</v>
      </c>
    </row>
    <row r="133">
      <c r="A133" s="20" t="s">
        <v>21</v>
      </c>
      <c r="B133" s="21">
        <v>46366.0</v>
      </c>
      <c r="C133" s="22" t="s">
        <v>323</v>
      </c>
      <c r="D133" s="22" t="s">
        <v>324</v>
      </c>
      <c r="E133" s="23" t="s">
        <v>89</v>
      </c>
      <c r="F133" s="20" t="s">
        <v>90</v>
      </c>
      <c r="G133" s="20">
        <v>5.0</v>
      </c>
      <c r="H133" s="20">
        <v>60.0</v>
      </c>
      <c r="I133" s="20" t="s">
        <v>53</v>
      </c>
      <c r="J133" s="20" t="s">
        <v>48</v>
      </c>
    </row>
    <row r="134">
      <c r="A134" s="20" t="s">
        <v>21</v>
      </c>
      <c r="B134" s="21">
        <v>46366.0</v>
      </c>
      <c r="C134" s="22" t="s">
        <v>325</v>
      </c>
      <c r="D134" s="22" t="s">
        <v>326</v>
      </c>
      <c r="E134" s="23" t="s">
        <v>327</v>
      </c>
      <c r="F134" s="20" t="s">
        <v>63</v>
      </c>
      <c r="G134" s="20">
        <v>5.0</v>
      </c>
      <c r="H134" s="20">
        <v>60.0</v>
      </c>
      <c r="I134" s="20" t="s">
        <v>59</v>
      </c>
      <c r="J134" s="20" t="s">
        <v>48</v>
      </c>
    </row>
    <row r="135">
      <c r="A135" s="13" t="s">
        <v>21</v>
      </c>
      <c r="B135" s="14" t="s">
        <v>329</v>
      </c>
      <c r="C135" s="14" t="s">
        <v>330</v>
      </c>
      <c r="D135" s="14" t="s">
        <v>157</v>
      </c>
      <c r="E135" s="15" t="s">
        <v>52</v>
      </c>
      <c r="F135" s="13" t="s">
        <v>52</v>
      </c>
      <c r="G135" s="13">
        <v>15.0</v>
      </c>
      <c r="H135" s="13">
        <v>160.0</v>
      </c>
      <c r="I135" s="13" t="s">
        <v>47</v>
      </c>
      <c r="J135" s="13" t="s">
        <v>48</v>
      </c>
    </row>
    <row r="136">
      <c r="A136" s="13" t="s">
        <v>21</v>
      </c>
      <c r="B136" s="14" t="s">
        <v>329</v>
      </c>
      <c r="C136" s="14" t="s">
        <v>331</v>
      </c>
      <c r="D136" s="14" t="s">
        <v>332</v>
      </c>
      <c r="E136" s="15" t="s">
        <v>35</v>
      </c>
      <c r="F136" s="13" t="s">
        <v>35</v>
      </c>
      <c r="G136" s="13">
        <v>15.0</v>
      </c>
      <c r="H136" s="13">
        <v>160.0</v>
      </c>
      <c r="I136" s="13" t="s">
        <v>53</v>
      </c>
      <c r="J136" s="13" t="s">
        <v>48</v>
      </c>
    </row>
    <row r="137">
      <c r="A137" s="13" t="s">
        <v>21</v>
      </c>
      <c r="B137" s="14" t="s">
        <v>329</v>
      </c>
      <c r="C137" s="14" t="s">
        <v>333</v>
      </c>
      <c r="D137" s="14" t="s">
        <v>228</v>
      </c>
      <c r="E137" s="15" t="s">
        <v>52</v>
      </c>
      <c r="F137" s="13" t="s">
        <v>52</v>
      </c>
      <c r="G137" s="13">
        <v>15.0</v>
      </c>
      <c r="H137" s="13">
        <v>160.0</v>
      </c>
      <c r="I137" s="13" t="s">
        <v>53</v>
      </c>
      <c r="J137" s="13" t="s">
        <v>48</v>
      </c>
    </row>
    <row r="138">
      <c r="A138" s="13" t="s">
        <v>21</v>
      </c>
      <c r="B138" s="14" t="s">
        <v>329</v>
      </c>
      <c r="C138" s="14" t="s">
        <v>334</v>
      </c>
      <c r="D138" s="14" t="s">
        <v>335</v>
      </c>
      <c r="E138" s="15" t="s">
        <v>52</v>
      </c>
      <c r="F138" s="13" t="s">
        <v>52</v>
      </c>
      <c r="G138" s="13">
        <v>15.0</v>
      </c>
      <c r="H138" s="13">
        <v>160.0</v>
      </c>
      <c r="I138" s="13" t="s">
        <v>59</v>
      </c>
      <c r="J138" s="13" t="s">
        <v>48</v>
      </c>
    </row>
    <row r="139">
      <c r="A139" s="13" t="s">
        <v>21</v>
      </c>
      <c r="B139" s="14" t="s">
        <v>329</v>
      </c>
      <c r="C139" s="14" t="s">
        <v>336</v>
      </c>
      <c r="D139" s="14" t="s">
        <v>255</v>
      </c>
      <c r="E139" s="15" t="s">
        <v>56</v>
      </c>
      <c r="F139" s="13" t="s">
        <v>56</v>
      </c>
      <c r="G139" s="13">
        <v>15.0</v>
      </c>
      <c r="H139" s="13">
        <v>160.0</v>
      </c>
      <c r="I139" s="13" t="s">
        <v>59</v>
      </c>
      <c r="J139" s="13" t="s">
        <v>48</v>
      </c>
    </row>
    <row r="140">
      <c r="A140" s="13" t="s">
        <v>21</v>
      </c>
      <c r="B140" s="14" t="s">
        <v>329</v>
      </c>
      <c r="C140" s="14" t="s">
        <v>337</v>
      </c>
      <c r="D140" s="14" t="s">
        <v>314</v>
      </c>
      <c r="E140" s="15" t="s">
        <v>130</v>
      </c>
      <c r="F140" s="13" t="s">
        <v>130</v>
      </c>
      <c r="G140" s="13">
        <v>15.0</v>
      </c>
      <c r="H140" s="13">
        <v>160.0</v>
      </c>
      <c r="I140" s="13" t="s">
        <v>59</v>
      </c>
      <c r="J140" s="13" t="s">
        <v>48</v>
      </c>
    </row>
    <row r="141">
      <c r="A141" s="20" t="s">
        <v>21</v>
      </c>
      <c r="B141" s="21">
        <v>46371.0</v>
      </c>
      <c r="C141" s="22" t="s">
        <v>338</v>
      </c>
      <c r="D141" s="22" t="s">
        <v>339</v>
      </c>
      <c r="E141" s="23" t="s">
        <v>318</v>
      </c>
      <c r="F141" s="20" t="s">
        <v>63</v>
      </c>
      <c r="G141" s="20">
        <v>5.0</v>
      </c>
      <c r="H141" s="20">
        <v>60.0</v>
      </c>
      <c r="I141" s="20" t="s">
        <v>53</v>
      </c>
      <c r="J141" s="20" t="s">
        <v>48</v>
      </c>
    </row>
    <row r="142">
      <c r="A142" s="20" t="s">
        <v>21</v>
      </c>
      <c r="B142" s="21">
        <v>46371.0</v>
      </c>
      <c r="C142" s="22" t="s">
        <v>340</v>
      </c>
      <c r="D142" s="22" t="s">
        <v>341</v>
      </c>
      <c r="E142" s="23" t="s">
        <v>29</v>
      </c>
      <c r="F142" s="20" t="s">
        <v>29</v>
      </c>
      <c r="G142" s="20">
        <v>5.0</v>
      </c>
      <c r="H142" s="20">
        <v>60.0</v>
      </c>
      <c r="I142" s="20" t="s">
        <v>59</v>
      </c>
      <c r="J142" s="20" t="s">
        <v>48</v>
      </c>
    </row>
    <row r="143">
      <c r="A143" s="20" t="s">
        <v>21</v>
      </c>
      <c r="B143" s="21">
        <v>46372.0</v>
      </c>
      <c r="C143" s="22" t="s">
        <v>342</v>
      </c>
      <c r="D143" s="22" t="s">
        <v>217</v>
      </c>
      <c r="E143" s="23" t="s">
        <v>84</v>
      </c>
      <c r="F143" s="20" t="s">
        <v>52</v>
      </c>
      <c r="G143" s="20">
        <v>5.0</v>
      </c>
      <c r="H143" s="20">
        <v>60.0</v>
      </c>
      <c r="I143" s="20" t="s">
        <v>53</v>
      </c>
      <c r="J143" s="20" t="s">
        <v>48</v>
      </c>
    </row>
    <row r="144">
      <c r="A144" s="20" t="s">
        <v>21</v>
      </c>
      <c r="B144" s="21">
        <v>46372.0</v>
      </c>
      <c r="C144" s="22" t="s">
        <v>343</v>
      </c>
      <c r="D144" s="22" t="s">
        <v>344</v>
      </c>
      <c r="E144" s="23" t="s">
        <v>105</v>
      </c>
      <c r="F144" s="20" t="s">
        <v>29</v>
      </c>
      <c r="G144" s="20">
        <v>5.0</v>
      </c>
      <c r="H144" s="20">
        <v>60.0</v>
      </c>
      <c r="I144" s="20" t="s">
        <v>59</v>
      </c>
      <c r="J144" s="20" t="s">
        <v>48</v>
      </c>
    </row>
    <row r="145">
      <c r="A145" s="20" t="s">
        <v>21</v>
      </c>
      <c r="B145" s="21">
        <v>46373.0</v>
      </c>
      <c r="C145" s="22" t="s">
        <v>345</v>
      </c>
      <c r="D145" s="22" t="s">
        <v>346</v>
      </c>
      <c r="E145" s="23" t="s">
        <v>93</v>
      </c>
      <c r="F145" s="20" t="s">
        <v>63</v>
      </c>
      <c r="G145" s="20">
        <v>5.0</v>
      </c>
      <c r="H145" s="20">
        <v>60.0</v>
      </c>
      <c r="I145" s="20" t="s">
        <v>53</v>
      </c>
      <c r="J145" s="20" t="s">
        <v>48</v>
      </c>
    </row>
    <row r="146">
      <c r="A146" s="13" t="s">
        <v>21</v>
      </c>
      <c r="B146" s="14" t="s">
        <v>347</v>
      </c>
      <c r="C146" s="14" t="s">
        <v>348</v>
      </c>
      <c r="D146" s="14" t="s">
        <v>102</v>
      </c>
      <c r="E146" s="15" t="s">
        <v>35</v>
      </c>
      <c r="F146" s="13" t="s">
        <v>35</v>
      </c>
      <c r="G146" s="13">
        <v>15.0</v>
      </c>
      <c r="H146" s="13">
        <v>160.0</v>
      </c>
      <c r="I146" s="13" t="s">
        <v>47</v>
      </c>
      <c r="J146" s="13" t="s">
        <v>48</v>
      </c>
    </row>
    <row r="147">
      <c r="A147" s="13" t="s">
        <v>21</v>
      </c>
      <c r="B147" s="14" t="s">
        <v>347</v>
      </c>
      <c r="C147" s="14" t="s">
        <v>349</v>
      </c>
      <c r="D147" s="14" t="s">
        <v>74</v>
      </c>
      <c r="E147" s="15" t="s">
        <v>35</v>
      </c>
      <c r="F147" s="13" t="s">
        <v>35</v>
      </c>
      <c r="G147" s="13">
        <v>15.0</v>
      </c>
      <c r="H147" s="13">
        <v>160.0</v>
      </c>
      <c r="I147" s="13" t="s">
        <v>53</v>
      </c>
      <c r="J147" s="13" t="s">
        <v>48</v>
      </c>
    </row>
    <row r="148">
      <c r="A148" s="13" t="s">
        <v>21</v>
      </c>
      <c r="B148" s="14" t="s">
        <v>347</v>
      </c>
      <c r="C148" s="14" t="s">
        <v>351</v>
      </c>
      <c r="D148" s="14" t="s">
        <v>157</v>
      </c>
      <c r="E148" s="15" t="s">
        <v>52</v>
      </c>
      <c r="F148" s="13" t="s">
        <v>52</v>
      </c>
      <c r="G148" s="13">
        <v>15.0</v>
      </c>
      <c r="H148" s="13">
        <v>160.0</v>
      </c>
      <c r="I148" s="13" t="s">
        <v>53</v>
      </c>
      <c r="J148" s="13" t="s">
        <v>48</v>
      </c>
    </row>
    <row r="149">
      <c r="A149" s="13" t="s">
        <v>21</v>
      </c>
      <c r="B149" s="14" t="s">
        <v>347</v>
      </c>
      <c r="C149" s="14" t="s">
        <v>352</v>
      </c>
      <c r="D149" s="14" t="s">
        <v>100</v>
      </c>
      <c r="E149" s="15" t="s">
        <v>52</v>
      </c>
      <c r="F149" s="13" t="s">
        <v>52</v>
      </c>
      <c r="G149" s="13">
        <v>15.0</v>
      </c>
      <c r="H149" s="13">
        <v>160.0</v>
      </c>
      <c r="I149" s="13" t="s">
        <v>59</v>
      </c>
      <c r="J149" s="13" t="s">
        <v>48</v>
      </c>
    </row>
    <row r="150">
      <c r="A150" s="13" t="s">
        <v>21</v>
      </c>
      <c r="B150" s="14" t="s">
        <v>347</v>
      </c>
      <c r="C150" s="14" t="s">
        <v>353</v>
      </c>
      <c r="D150" s="14" t="s">
        <v>332</v>
      </c>
      <c r="E150" s="15" t="s">
        <v>35</v>
      </c>
      <c r="F150" s="13" t="s">
        <v>35</v>
      </c>
      <c r="G150" s="13">
        <v>15.0</v>
      </c>
      <c r="H150" s="13">
        <v>160.0</v>
      </c>
      <c r="I150" s="13" t="s">
        <v>59</v>
      </c>
      <c r="J150" s="13" t="s">
        <v>48</v>
      </c>
    </row>
    <row r="151">
      <c r="A151" s="20" t="s">
        <v>21</v>
      </c>
      <c r="B151" s="21">
        <v>46396.0</v>
      </c>
      <c r="C151" s="22" t="s">
        <v>354</v>
      </c>
      <c r="D151" s="22" t="s">
        <v>203</v>
      </c>
      <c r="E151" s="23" t="s">
        <v>29</v>
      </c>
      <c r="F151" s="20" t="s">
        <v>29</v>
      </c>
      <c r="G151" s="20">
        <v>10.0</v>
      </c>
      <c r="H151" s="20">
        <v>110.0</v>
      </c>
      <c r="I151" s="20" t="s">
        <v>47</v>
      </c>
      <c r="J151" s="20" t="s">
        <v>48</v>
      </c>
    </row>
    <row r="152">
      <c r="A152" s="20" t="s">
        <v>21</v>
      </c>
      <c r="B152" s="21">
        <v>46396.0</v>
      </c>
      <c r="C152" s="22" t="s">
        <v>355</v>
      </c>
      <c r="D152" s="22" t="s">
        <v>356</v>
      </c>
      <c r="E152" s="23" t="s">
        <v>93</v>
      </c>
      <c r="F152" s="20" t="s">
        <v>63</v>
      </c>
      <c r="G152" s="20">
        <v>10.0</v>
      </c>
      <c r="H152" s="20">
        <v>110.0</v>
      </c>
      <c r="I152" s="20" t="s">
        <v>53</v>
      </c>
      <c r="J152" s="20" t="s">
        <v>48</v>
      </c>
    </row>
    <row r="153">
      <c r="A153" s="20" t="s">
        <v>21</v>
      </c>
      <c r="B153" s="21">
        <v>46396.0</v>
      </c>
      <c r="C153" s="22" t="s">
        <v>357</v>
      </c>
      <c r="D153" s="22" t="s">
        <v>358</v>
      </c>
      <c r="E153" s="23" t="s">
        <v>29</v>
      </c>
      <c r="F153" s="20" t="s">
        <v>29</v>
      </c>
      <c r="G153" s="20">
        <v>10.0</v>
      </c>
      <c r="H153" s="20">
        <v>110.0</v>
      </c>
      <c r="I153" s="20" t="s">
        <v>59</v>
      </c>
      <c r="J153" s="20" t="s">
        <v>48</v>
      </c>
    </row>
    <row r="154">
      <c r="A154" s="20" t="s">
        <v>21</v>
      </c>
      <c r="B154" s="21">
        <v>46399.0</v>
      </c>
      <c r="C154" s="22" t="s">
        <v>361</v>
      </c>
      <c r="D154" s="22" t="s">
        <v>362</v>
      </c>
      <c r="E154" s="23" t="s">
        <v>62</v>
      </c>
      <c r="F154" s="20" t="s">
        <v>63</v>
      </c>
      <c r="G154" s="20">
        <v>5.0</v>
      </c>
      <c r="H154" s="20">
        <v>60.0</v>
      </c>
      <c r="I154" s="20" t="s">
        <v>59</v>
      </c>
      <c r="J154" s="20" t="s">
        <v>48</v>
      </c>
    </row>
    <row r="155">
      <c r="A155" s="20" t="s">
        <v>21</v>
      </c>
      <c r="B155" s="21">
        <v>46400.0</v>
      </c>
      <c r="C155" s="22" t="s">
        <v>363</v>
      </c>
      <c r="D155" s="22" t="s">
        <v>364</v>
      </c>
      <c r="E155" s="23" t="s">
        <v>84</v>
      </c>
      <c r="F155" s="20" t="s">
        <v>52</v>
      </c>
      <c r="G155" s="20">
        <v>5.0</v>
      </c>
      <c r="H155" s="20">
        <v>60.0</v>
      </c>
      <c r="I155" s="20" t="s">
        <v>53</v>
      </c>
      <c r="J155" s="20" t="s">
        <v>48</v>
      </c>
    </row>
    <row r="156">
      <c r="A156" s="20" t="s">
        <v>21</v>
      </c>
      <c r="B156" s="21">
        <v>46400.0</v>
      </c>
      <c r="C156" s="22" t="s">
        <v>365</v>
      </c>
      <c r="D156" s="22" t="s">
        <v>366</v>
      </c>
      <c r="E156" s="23" t="s">
        <v>191</v>
      </c>
      <c r="F156" s="20" t="s">
        <v>29</v>
      </c>
      <c r="G156" s="20">
        <v>5.0</v>
      </c>
      <c r="H156" s="20">
        <v>60.0</v>
      </c>
      <c r="I156" s="20" t="s">
        <v>59</v>
      </c>
      <c r="J156" s="20" t="s">
        <v>48</v>
      </c>
    </row>
    <row r="157">
      <c r="A157" s="20" t="s">
        <v>21</v>
      </c>
      <c r="B157" s="21">
        <v>46401.0</v>
      </c>
      <c r="C157" s="22" t="s">
        <v>367</v>
      </c>
      <c r="D157" s="22" t="s">
        <v>368</v>
      </c>
      <c r="E157" s="23" t="s">
        <v>29</v>
      </c>
      <c r="F157" s="20" t="s">
        <v>29</v>
      </c>
      <c r="G157" s="20">
        <v>5.0</v>
      </c>
      <c r="H157" s="20">
        <v>60.0</v>
      </c>
      <c r="I157" s="20" t="s">
        <v>59</v>
      </c>
      <c r="J157" s="20" t="s">
        <v>48</v>
      </c>
    </row>
    <row r="158">
      <c r="A158" s="13" t="s">
        <v>21</v>
      </c>
      <c r="B158" s="14" t="s">
        <v>369</v>
      </c>
      <c r="C158" s="14" t="s">
        <v>370</v>
      </c>
      <c r="D158" s="14" t="s">
        <v>314</v>
      </c>
      <c r="E158" s="15" t="s">
        <v>130</v>
      </c>
      <c r="F158" s="13" t="s">
        <v>130</v>
      </c>
      <c r="G158" s="13">
        <v>15.0</v>
      </c>
      <c r="H158" s="13">
        <v>160.0</v>
      </c>
      <c r="I158" s="13" t="s">
        <v>47</v>
      </c>
      <c r="J158" s="13" t="s">
        <v>48</v>
      </c>
    </row>
    <row r="159">
      <c r="A159" s="20" t="s">
        <v>21</v>
      </c>
      <c r="B159" s="22" t="s">
        <v>369</v>
      </c>
      <c r="C159" s="22" t="s">
        <v>371</v>
      </c>
      <c r="D159" s="22" t="s">
        <v>372</v>
      </c>
      <c r="E159" s="23" t="s">
        <v>56</v>
      </c>
      <c r="F159" s="20" t="s">
        <v>56</v>
      </c>
      <c r="G159" s="20">
        <v>15.0</v>
      </c>
      <c r="H159" s="20">
        <v>160.0</v>
      </c>
      <c r="I159" s="20" t="s">
        <v>53</v>
      </c>
      <c r="J159" s="20" t="s">
        <v>48</v>
      </c>
    </row>
    <row r="160">
      <c r="A160" s="13" t="s">
        <v>21</v>
      </c>
      <c r="B160" s="14" t="s">
        <v>369</v>
      </c>
      <c r="C160" s="14" t="s">
        <v>373</v>
      </c>
      <c r="D160" s="14" t="s">
        <v>208</v>
      </c>
      <c r="E160" s="15" t="s">
        <v>169</v>
      </c>
      <c r="F160" s="13" t="s">
        <v>169</v>
      </c>
      <c r="G160" s="13">
        <v>15.0</v>
      </c>
      <c r="H160" s="13">
        <v>160.0</v>
      </c>
      <c r="I160" s="13" t="s">
        <v>53</v>
      </c>
      <c r="J160" s="13" t="s">
        <v>48</v>
      </c>
    </row>
    <row r="161">
      <c r="A161" s="13" t="s">
        <v>21</v>
      </c>
      <c r="B161" s="14" t="s">
        <v>369</v>
      </c>
      <c r="C161" s="14" t="s">
        <v>374</v>
      </c>
      <c r="D161" s="14" t="s">
        <v>335</v>
      </c>
      <c r="E161" s="15" t="s">
        <v>52</v>
      </c>
      <c r="F161" s="13" t="s">
        <v>52</v>
      </c>
      <c r="G161" s="13">
        <v>15.0</v>
      </c>
      <c r="H161" s="13">
        <v>160.0</v>
      </c>
      <c r="I161" s="13" t="s">
        <v>53</v>
      </c>
      <c r="J161" s="13" t="s">
        <v>48</v>
      </c>
    </row>
    <row r="162">
      <c r="A162" s="13" t="s">
        <v>21</v>
      </c>
      <c r="B162" s="14" t="s">
        <v>369</v>
      </c>
      <c r="C162" s="14" t="s">
        <v>375</v>
      </c>
      <c r="D162" s="14" t="s">
        <v>255</v>
      </c>
      <c r="E162" s="15" t="s">
        <v>56</v>
      </c>
      <c r="F162" s="13" t="s">
        <v>56</v>
      </c>
      <c r="G162" s="13">
        <v>15.0</v>
      </c>
      <c r="H162" s="13">
        <v>160.0</v>
      </c>
      <c r="I162" s="13" t="s">
        <v>59</v>
      </c>
      <c r="J162" s="13" t="s">
        <v>48</v>
      </c>
    </row>
    <row r="163">
      <c r="A163" s="20" t="s">
        <v>21</v>
      </c>
      <c r="B163" s="22" t="s">
        <v>369</v>
      </c>
      <c r="C163" s="22" t="s">
        <v>376</v>
      </c>
      <c r="D163" s="22" t="s">
        <v>377</v>
      </c>
      <c r="E163" s="23" t="s">
        <v>29</v>
      </c>
      <c r="F163" s="20" t="s">
        <v>29</v>
      </c>
      <c r="G163" s="20">
        <v>15.0</v>
      </c>
      <c r="H163" s="20">
        <v>160.0</v>
      </c>
      <c r="I163" s="20" t="s">
        <v>59</v>
      </c>
      <c r="J163" s="20" t="s">
        <v>48</v>
      </c>
    </row>
    <row r="164">
      <c r="A164" s="20" t="s">
        <v>21</v>
      </c>
      <c r="B164" s="21">
        <v>46403.0</v>
      </c>
      <c r="C164" s="22" t="s">
        <v>379</v>
      </c>
      <c r="D164" s="22" t="s">
        <v>381</v>
      </c>
      <c r="E164" s="23" t="s">
        <v>382</v>
      </c>
      <c r="F164" s="20" t="s">
        <v>29</v>
      </c>
      <c r="G164" s="20">
        <v>10.0</v>
      </c>
      <c r="H164" s="20">
        <v>110.0</v>
      </c>
      <c r="I164" s="20" t="s">
        <v>59</v>
      </c>
      <c r="J164" s="20" t="s">
        <v>48</v>
      </c>
    </row>
    <row r="165">
      <c r="A165" s="20" t="s">
        <v>21</v>
      </c>
      <c r="B165" s="21">
        <v>46405.0</v>
      </c>
      <c r="C165" s="22" t="s">
        <v>383</v>
      </c>
      <c r="D165" s="22" t="s">
        <v>245</v>
      </c>
      <c r="E165" s="23" t="s">
        <v>29</v>
      </c>
      <c r="F165" s="20" t="s">
        <v>29</v>
      </c>
      <c r="G165" s="20">
        <v>5.0</v>
      </c>
      <c r="H165" s="20">
        <v>60.0</v>
      </c>
      <c r="I165" s="20" t="s">
        <v>53</v>
      </c>
      <c r="J165" s="20" t="s">
        <v>48</v>
      </c>
    </row>
    <row r="166">
      <c r="A166" s="20" t="s">
        <v>21</v>
      </c>
      <c r="B166" s="21">
        <v>46406.0</v>
      </c>
      <c r="C166" s="22" t="s">
        <v>384</v>
      </c>
      <c r="D166" s="22" t="s">
        <v>162</v>
      </c>
      <c r="E166" s="23" t="s">
        <v>29</v>
      </c>
      <c r="F166" s="20" t="s">
        <v>29</v>
      </c>
      <c r="G166" s="20">
        <v>5.0</v>
      </c>
      <c r="H166" s="20">
        <v>60.0</v>
      </c>
      <c r="I166" s="20" t="s">
        <v>59</v>
      </c>
      <c r="J166" s="20" t="s">
        <v>48</v>
      </c>
    </row>
    <row r="167">
      <c r="A167" s="20" t="s">
        <v>21</v>
      </c>
      <c r="B167" s="21">
        <v>46407.0</v>
      </c>
      <c r="C167" s="22" t="s">
        <v>385</v>
      </c>
      <c r="D167" s="22" t="s">
        <v>237</v>
      </c>
      <c r="E167" s="23" t="s">
        <v>151</v>
      </c>
      <c r="F167" s="20" t="s">
        <v>29</v>
      </c>
      <c r="G167" s="20">
        <v>5.0</v>
      </c>
      <c r="H167" s="20">
        <v>60.0</v>
      </c>
      <c r="I167" s="20" t="s">
        <v>53</v>
      </c>
      <c r="J167" s="20" t="s">
        <v>48</v>
      </c>
    </row>
    <row r="168">
      <c r="A168" s="20" t="s">
        <v>21</v>
      </c>
      <c r="B168" s="21">
        <v>46407.0</v>
      </c>
      <c r="C168" s="22" t="s">
        <v>386</v>
      </c>
      <c r="D168" s="22" t="s">
        <v>119</v>
      </c>
      <c r="E168" s="23" t="s">
        <v>120</v>
      </c>
      <c r="F168" s="20" t="s">
        <v>29</v>
      </c>
      <c r="G168" s="20">
        <v>5.0</v>
      </c>
      <c r="H168" s="20">
        <v>60.0</v>
      </c>
      <c r="I168" s="20" t="s">
        <v>59</v>
      </c>
      <c r="J168" s="20" t="s">
        <v>48</v>
      </c>
    </row>
    <row r="169">
      <c r="A169" s="20" t="s">
        <v>21</v>
      </c>
      <c r="B169" s="21">
        <v>46408.0</v>
      </c>
      <c r="C169" s="22" t="s">
        <v>387</v>
      </c>
      <c r="D169" s="22" t="s">
        <v>388</v>
      </c>
      <c r="E169" s="23" t="s">
        <v>180</v>
      </c>
      <c r="F169" s="20" t="s">
        <v>63</v>
      </c>
      <c r="G169" s="20">
        <v>5.0</v>
      </c>
      <c r="H169" s="20">
        <v>60.0</v>
      </c>
      <c r="I169" s="20" t="s">
        <v>53</v>
      </c>
      <c r="J169" s="20" t="s">
        <v>48</v>
      </c>
    </row>
    <row r="170">
      <c r="A170" s="20" t="s">
        <v>21</v>
      </c>
      <c r="B170" s="21">
        <v>46408.0</v>
      </c>
      <c r="C170" s="22" t="s">
        <v>389</v>
      </c>
      <c r="D170" s="22" t="s">
        <v>390</v>
      </c>
      <c r="E170" s="23" t="s">
        <v>62</v>
      </c>
      <c r="F170" s="20" t="s">
        <v>63</v>
      </c>
      <c r="G170" s="20">
        <v>5.0</v>
      </c>
      <c r="H170" s="20">
        <v>60.0</v>
      </c>
      <c r="I170" s="20" t="s">
        <v>59</v>
      </c>
      <c r="J170" s="20" t="s">
        <v>48</v>
      </c>
    </row>
    <row r="171">
      <c r="A171" s="13" t="s">
        <v>21</v>
      </c>
      <c r="B171" s="14" t="s">
        <v>393</v>
      </c>
      <c r="C171" s="14" t="s">
        <v>394</v>
      </c>
      <c r="D171" s="14" t="s">
        <v>133</v>
      </c>
      <c r="E171" s="15" t="s">
        <v>46</v>
      </c>
      <c r="F171" s="13" t="s">
        <v>46</v>
      </c>
      <c r="G171" s="13">
        <v>15.0</v>
      </c>
      <c r="H171" s="13">
        <v>160.0</v>
      </c>
      <c r="I171" s="13" t="s">
        <v>47</v>
      </c>
      <c r="J171" s="13" t="s">
        <v>48</v>
      </c>
    </row>
    <row r="172">
      <c r="A172" s="13" t="s">
        <v>21</v>
      </c>
      <c r="B172" s="14" t="s">
        <v>393</v>
      </c>
      <c r="C172" s="14" t="s">
        <v>395</v>
      </c>
      <c r="D172" s="14" t="s">
        <v>154</v>
      </c>
      <c r="E172" s="15" t="s">
        <v>46</v>
      </c>
      <c r="F172" s="13" t="s">
        <v>46</v>
      </c>
      <c r="G172" s="13">
        <v>15.0</v>
      </c>
      <c r="H172" s="13">
        <v>160.0</v>
      </c>
      <c r="I172" s="13" t="s">
        <v>53</v>
      </c>
      <c r="J172" s="13" t="s">
        <v>48</v>
      </c>
    </row>
    <row r="173">
      <c r="A173" s="13" t="s">
        <v>21</v>
      </c>
      <c r="B173" s="14" t="s">
        <v>393</v>
      </c>
      <c r="C173" s="14" t="s">
        <v>396</v>
      </c>
      <c r="D173" s="14" t="s">
        <v>106</v>
      </c>
      <c r="E173" s="15" t="s">
        <v>18</v>
      </c>
      <c r="F173" s="13" t="s">
        <v>18</v>
      </c>
      <c r="G173" s="13">
        <v>15.0</v>
      </c>
      <c r="H173" s="13">
        <v>160.0</v>
      </c>
      <c r="I173" s="13" t="s">
        <v>53</v>
      </c>
      <c r="J173" s="13" t="s">
        <v>48</v>
      </c>
    </row>
    <row r="174">
      <c r="A174" s="13" t="s">
        <v>21</v>
      </c>
      <c r="B174" s="14" t="s">
        <v>393</v>
      </c>
      <c r="C174" s="14" t="s">
        <v>397</v>
      </c>
      <c r="D174" s="14" t="s">
        <v>129</v>
      </c>
      <c r="E174" s="15" t="s">
        <v>130</v>
      </c>
      <c r="F174" s="13" t="s">
        <v>130</v>
      </c>
      <c r="G174" s="13">
        <v>15.0</v>
      </c>
      <c r="H174" s="13">
        <v>160.0</v>
      </c>
      <c r="I174" s="13" t="s">
        <v>59</v>
      </c>
      <c r="J174" s="13" t="s">
        <v>48</v>
      </c>
    </row>
    <row r="175">
      <c r="A175" s="13" t="s">
        <v>21</v>
      </c>
      <c r="B175" s="14" t="s">
        <v>393</v>
      </c>
      <c r="C175" s="14" t="s">
        <v>398</v>
      </c>
      <c r="D175" s="14" t="s">
        <v>68</v>
      </c>
      <c r="E175" s="15" t="s">
        <v>69</v>
      </c>
      <c r="F175" s="13" t="s">
        <v>69</v>
      </c>
      <c r="G175" s="13">
        <v>15.0</v>
      </c>
      <c r="H175" s="13">
        <v>160.0</v>
      </c>
      <c r="I175" s="13" t="s">
        <v>59</v>
      </c>
      <c r="J175" s="13" t="s">
        <v>48</v>
      </c>
    </row>
    <row r="176">
      <c r="A176" s="20" t="s">
        <v>21</v>
      </c>
      <c r="B176" s="21">
        <v>46410.0</v>
      </c>
      <c r="C176" s="22" t="s">
        <v>399</v>
      </c>
      <c r="D176" s="22" t="s">
        <v>400</v>
      </c>
      <c r="E176" s="23" t="s">
        <v>93</v>
      </c>
      <c r="F176" s="20" t="s">
        <v>63</v>
      </c>
      <c r="G176" s="20">
        <v>10.0</v>
      </c>
      <c r="H176" s="20">
        <v>110.0</v>
      </c>
      <c r="I176" s="20" t="s">
        <v>47</v>
      </c>
      <c r="J176" s="20" t="s">
        <v>48</v>
      </c>
    </row>
    <row r="177">
      <c r="A177" s="20" t="s">
        <v>21</v>
      </c>
      <c r="B177" s="21">
        <v>46410.0</v>
      </c>
      <c r="C177" s="22" t="s">
        <v>401</v>
      </c>
      <c r="D177" s="22" t="s">
        <v>402</v>
      </c>
      <c r="E177" s="23" t="s">
        <v>191</v>
      </c>
      <c r="F177" s="20" t="s">
        <v>29</v>
      </c>
      <c r="G177" s="20">
        <v>10.0</v>
      </c>
      <c r="H177" s="20">
        <v>110.0</v>
      </c>
      <c r="I177" s="20" t="s">
        <v>59</v>
      </c>
      <c r="J177" s="20" t="s">
        <v>48</v>
      </c>
    </row>
    <row r="178">
      <c r="A178" s="20" t="s">
        <v>21</v>
      </c>
      <c r="B178" s="21">
        <v>46410.0</v>
      </c>
      <c r="C178" s="22" t="s">
        <v>403</v>
      </c>
      <c r="D178" s="22" t="s">
        <v>404</v>
      </c>
      <c r="E178" s="23" t="s">
        <v>405</v>
      </c>
      <c r="F178" s="20" t="s">
        <v>29</v>
      </c>
      <c r="G178" s="20">
        <v>10.0</v>
      </c>
      <c r="H178" s="20">
        <v>110.0</v>
      </c>
      <c r="I178" s="20" t="s">
        <v>59</v>
      </c>
      <c r="J178" s="20" t="s">
        <v>48</v>
      </c>
    </row>
    <row r="179">
      <c r="A179" s="20" t="s">
        <v>21</v>
      </c>
      <c r="B179" s="21">
        <v>46412.0</v>
      </c>
      <c r="C179" s="22" t="s">
        <v>406</v>
      </c>
      <c r="D179" s="22" t="s">
        <v>294</v>
      </c>
      <c r="E179" s="23" t="s">
        <v>29</v>
      </c>
      <c r="F179" s="20" t="s">
        <v>29</v>
      </c>
      <c r="G179" s="20">
        <v>5.0</v>
      </c>
      <c r="H179" s="20">
        <v>60.0</v>
      </c>
      <c r="I179" s="20" t="s">
        <v>53</v>
      </c>
      <c r="J179" s="20" t="s">
        <v>48</v>
      </c>
    </row>
    <row r="180">
      <c r="A180" s="20" t="s">
        <v>21</v>
      </c>
      <c r="B180" s="21">
        <v>46413.0</v>
      </c>
      <c r="C180" s="22" t="s">
        <v>408</v>
      </c>
      <c r="D180" s="22" t="s">
        <v>409</v>
      </c>
      <c r="E180" s="23" t="s">
        <v>318</v>
      </c>
      <c r="F180" s="20" t="s">
        <v>63</v>
      </c>
      <c r="G180" s="20">
        <v>5.0</v>
      </c>
      <c r="H180" s="20">
        <v>60.0</v>
      </c>
      <c r="I180" s="20" t="s">
        <v>59</v>
      </c>
      <c r="J180" s="20" t="s">
        <v>48</v>
      </c>
    </row>
    <row r="181">
      <c r="A181" s="20" t="s">
        <v>21</v>
      </c>
      <c r="B181" s="21">
        <v>46415.0</v>
      </c>
      <c r="C181" s="22" t="s">
        <v>410</v>
      </c>
      <c r="D181" s="22" t="s">
        <v>411</v>
      </c>
      <c r="E181" s="23" t="s">
        <v>105</v>
      </c>
      <c r="F181" s="20" t="s">
        <v>29</v>
      </c>
      <c r="G181" s="20">
        <v>5.0</v>
      </c>
      <c r="H181" s="20">
        <v>60.0</v>
      </c>
      <c r="I181" s="20" t="s">
        <v>53</v>
      </c>
      <c r="J181" s="20" t="s">
        <v>48</v>
      </c>
    </row>
    <row r="182">
      <c r="A182" s="13" t="s">
        <v>21</v>
      </c>
      <c r="B182" s="14" t="s">
        <v>412</v>
      </c>
      <c r="C182" s="14" t="s">
        <v>413</v>
      </c>
      <c r="D182" s="14" t="s">
        <v>157</v>
      </c>
      <c r="E182" s="15" t="s">
        <v>52</v>
      </c>
      <c r="F182" s="13" t="s">
        <v>52</v>
      </c>
      <c r="G182" s="13">
        <v>15.0</v>
      </c>
      <c r="H182" s="13">
        <v>160.0</v>
      </c>
      <c r="I182" s="13" t="s">
        <v>53</v>
      </c>
      <c r="J182" s="13" t="s">
        <v>48</v>
      </c>
    </row>
    <row r="183">
      <c r="A183" s="13" t="s">
        <v>21</v>
      </c>
      <c r="B183" s="14" t="s">
        <v>412</v>
      </c>
      <c r="C183" s="14" t="s">
        <v>414</v>
      </c>
      <c r="D183" s="14" t="s">
        <v>45</v>
      </c>
      <c r="E183" s="15" t="s">
        <v>46</v>
      </c>
      <c r="F183" s="13" t="s">
        <v>46</v>
      </c>
      <c r="G183" s="13">
        <v>15.0</v>
      </c>
      <c r="H183" s="13">
        <v>160.0</v>
      </c>
      <c r="I183" s="13" t="s">
        <v>59</v>
      </c>
      <c r="J183" s="13" t="s">
        <v>48</v>
      </c>
    </row>
    <row r="184">
      <c r="A184" s="20" t="s">
        <v>21</v>
      </c>
      <c r="B184" s="22" t="s">
        <v>412</v>
      </c>
      <c r="C184" s="22" t="s">
        <v>415</v>
      </c>
      <c r="D184" s="22" t="s">
        <v>416</v>
      </c>
      <c r="E184" s="23" t="s">
        <v>56</v>
      </c>
      <c r="F184" s="20" t="s">
        <v>56</v>
      </c>
      <c r="G184" s="20">
        <v>15.0</v>
      </c>
      <c r="H184" s="20">
        <v>160.0</v>
      </c>
      <c r="I184" s="20" t="s">
        <v>59</v>
      </c>
      <c r="J184" s="20" t="s">
        <v>48</v>
      </c>
    </row>
    <row r="185">
      <c r="A185" s="20" t="s">
        <v>21</v>
      </c>
      <c r="B185" s="21">
        <v>46417.0</v>
      </c>
      <c r="C185" s="22" t="s">
        <v>417</v>
      </c>
      <c r="D185" s="22" t="s">
        <v>418</v>
      </c>
      <c r="E185" s="23" t="s">
        <v>382</v>
      </c>
      <c r="F185" s="20" t="s">
        <v>29</v>
      </c>
      <c r="G185" s="20">
        <v>10.0</v>
      </c>
      <c r="H185" s="20">
        <v>110.0</v>
      </c>
      <c r="I185" s="20" t="s">
        <v>47</v>
      </c>
      <c r="J185" s="20" t="s">
        <v>48</v>
      </c>
    </row>
    <row r="186">
      <c r="A186" s="20" t="s">
        <v>21</v>
      </c>
      <c r="B186" s="21">
        <v>46417.0</v>
      </c>
      <c r="C186" s="22" t="s">
        <v>419</v>
      </c>
      <c r="D186" s="22" t="s">
        <v>420</v>
      </c>
      <c r="E186" s="23" t="s">
        <v>105</v>
      </c>
      <c r="F186" s="20" t="s">
        <v>29</v>
      </c>
      <c r="G186" s="20">
        <v>10.0</v>
      </c>
      <c r="H186" s="20">
        <v>110.0</v>
      </c>
      <c r="I186" s="20" t="s">
        <v>47</v>
      </c>
      <c r="J186" s="20" t="s">
        <v>48</v>
      </c>
    </row>
    <row r="187">
      <c r="A187" s="20" t="s">
        <v>21</v>
      </c>
      <c r="B187" s="21">
        <v>46417.0</v>
      </c>
      <c r="C187" s="22" t="s">
        <v>421</v>
      </c>
      <c r="D187" s="22" t="s">
        <v>422</v>
      </c>
      <c r="E187" s="23" t="s">
        <v>29</v>
      </c>
      <c r="F187" s="20" t="s">
        <v>29</v>
      </c>
      <c r="G187" s="20">
        <v>10.0</v>
      </c>
      <c r="H187" s="20">
        <v>110.0</v>
      </c>
      <c r="I187" s="20" t="s">
        <v>59</v>
      </c>
      <c r="J187" s="20" t="s">
        <v>48</v>
      </c>
    </row>
    <row r="188">
      <c r="A188" s="20" t="s">
        <v>21</v>
      </c>
      <c r="B188" s="21">
        <v>46420.0</v>
      </c>
      <c r="C188" s="22" t="s">
        <v>423</v>
      </c>
      <c r="D188" s="22" t="s">
        <v>140</v>
      </c>
      <c r="E188" s="23" t="s">
        <v>29</v>
      </c>
      <c r="F188" s="20" t="s">
        <v>29</v>
      </c>
      <c r="G188" s="20">
        <v>5.0</v>
      </c>
      <c r="H188" s="20">
        <v>60.0</v>
      </c>
      <c r="I188" s="20" t="s">
        <v>47</v>
      </c>
      <c r="J188" s="20" t="s">
        <v>48</v>
      </c>
    </row>
    <row r="189">
      <c r="A189" s="20" t="s">
        <v>21</v>
      </c>
      <c r="B189" s="21">
        <v>46420.0</v>
      </c>
      <c r="C189" s="22" t="s">
        <v>424</v>
      </c>
      <c r="D189" s="22" t="s">
        <v>188</v>
      </c>
      <c r="E189" s="23" t="s">
        <v>105</v>
      </c>
      <c r="F189" s="20" t="s">
        <v>29</v>
      </c>
      <c r="G189" s="20">
        <v>5.0</v>
      </c>
      <c r="H189" s="20">
        <v>60.0</v>
      </c>
      <c r="I189" s="20" t="s">
        <v>53</v>
      </c>
      <c r="J189" s="20" t="s">
        <v>48</v>
      </c>
    </row>
    <row r="190">
      <c r="A190" s="20" t="s">
        <v>21</v>
      </c>
      <c r="B190" s="22" t="s">
        <v>426</v>
      </c>
      <c r="C190" s="22" t="s">
        <v>427</v>
      </c>
      <c r="D190" s="22" t="s">
        <v>428</v>
      </c>
      <c r="E190" s="23" t="s">
        <v>429</v>
      </c>
      <c r="F190" s="20" t="s">
        <v>18</v>
      </c>
      <c r="G190" s="20">
        <v>15.0</v>
      </c>
      <c r="H190" s="20">
        <v>160.0</v>
      </c>
      <c r="I190" s="20" t="s">
        <v>47</v>
      </c>
      <c r="J190" s="20" t="s">
        <v>48</v>
      </c>
    </row>
    <row r="191">
      <c r="A191" s="13" t="s">
        <v>21</v>
      </c>
      <c r="B191" s="14" t="s">
        <v>426</v>
      </c>
      <c r="C191" s="14" t="s">
        <v>430</v>
      </c>
      <c r="D191" s="14" t="s">
        <v>335</v>
      </c>
      <c r="E191" s="15" t="s">
        <v>52</v>
      </c>
      <c r="F191" s="13" t="s">
        <v>52</v>
      </c>
      <c r="G191" s="13">
        <v>15.0</v>
      </c>
      <c r="H191" s="13">
        <v>160.0</v>
      </c>
      <c r="I191" s="13" t="s">
        <v>53</v>
      </c>
      <c r="J191" s="13" t="s">
        <v>48</v>
      </c>
    </row>
    <row r="192">
      <c r="A192" s="13" t="s">
        <v>21</v>
      </c>
      <c r="B192" s="14" t="s">
        <v>426</v>
      </c>
      <c r="C192" s="14" t="s">
        <v>431</v>
      </c>
      <c r="D192" s="14" t="s">
        <v>208</v>
      </c>
      <c r="E192" s="15" t="s">
        <v>169</v>
      </c>
      <c r="F192" s="13" t="s">
        <v>169</v>
      </c>
      <c r="G192" s="13">
        <v>15.0</v>
      </c>
      <c r="H192" s="13">
        <v>160.0</v>
      </c>
      <c r="I192" s="13" t="s">
        <v>53</v>
      </c>
      <c r="J192" s="13" t="s">
        <v>48</v>
      </c>
    </row>
    <row r="193">
      <c r="A193" s="13" t="s">
        <v>21</v>
      </c>
      <c r="B193" s="14" t="s">
        <v>426</v>
      </c>
      <c r="C193" s="14" t="s">
        <v>432</v>
      </c>
      <c r="D193" s="14" t="s">
        <v>45</v>
      </c>
      <c r="E193" s="15" t="s">
        <v>46</v>
      </c>
      <c r="F193" s="13" t="s">
        <v>46</v>
      </c>
      <c r="G193" s="13">
        <v>15.0</v>
      </c>
      <c r="H193" s="13">
        <v>160.0</v>
      </c>
      <c r="I193" s="13" t="s">
        <v>53</v>
      </c>
      <c r="J193" s="13" t="s">
        <v>48</v>
      </c>
    </row>
    <row r="194">
      <c r="A194" s="13" t="s">
        <v>21</v>
      </c>
      <c r="B194" s="14" t="s">
        <v>426</v>
      </c>
      <c r="C194" s="14" t="s">
        <v>433</v>
      </c>
      <c r="D194" s="14" t="s">
        <v>314</v>
      </c>
      <c r="E194" s="15" t="s">
        <v>130</v>
      </c>
      <c r="F194" s="13" t="s">
        <v>130</v>
      </c>
      <c r="G194" s="13">
        <v>15.0</v>
      </c>
      <c r="H194" s="13">
        <v>160.0</v>
      </c>
      <c r="I194" s="13" t="s">
        <v>59</v>
      </c>
      <c r="J194" s="13" t="s">
        <v>48</v>
      </c>
    </row>
    <row r="195">
      <c r="A195" s="20" t="s">
        <v>21</v>
      </c>
      <c r="B195" s="21">
        <v>46424.0</v>
      </c>
      <c r="C195" s="22" t="s">
        <v>434</v>
      </c>
      <c r="D195" s="22" t="s">
        <v>435</v>
      </c>
      <c r="E195" s="23" t="s">
        <v>318</v>
      </c>
      <c r="F195" s="20" t="s">
        <v>63</v>
      </c>
      <c r="G195" s="20">
        <v>10.0</v>
      </c>
      <c r="H195" s="20">
        <v>110.0</v>
      </c>
      <c r="I195" s="20" t="s">
        <v>53</v>
      </c>
      <c r="J195" s="20" t="s">
        <v>48</v>
      </c>
    </row>
    <row r="196">
      <c r="A196" s="13" t="s">
        <v>21</v>
      </c>
      <c r="B196" s="14" t="s">
        <v>436</v>
      </c>
      <c r="C196" s="14" t="s">
        <v>437</v>
      </c>
      <c r="D196" s="14" t="s">
        <v>260</v>
      </c>
      <c r="E196" s="15" t="s">
        <v>46</v>
      </c>
      <c r="F196" s="13" t="s">
        <v>46</v>
      </c>
      <c r="G196" s="13">
        <v>15.0</v>
      </c>
      <c r="H196" s="13">
        <v>160.0</v>
      </c>
      <c r="I196" s="13" t="s">
        <v>53</v>
      </c>
      <c r="J196" s="13" t="s">
        <v>48</v>
      </c>
    </row>
    <row r="197">
      <c r="A197" s="20" t="s">
        <v>21</v>
      </c>
      <c r="B197" s="21">
        <v>46431.0</v>
      </c>
      <c r="C197" s="22" t="s">
        <v>438</v>
      </c>
      <c r="D197" s="22" t="s">
        <v>439</v>
      </c>
      <c r="E197" s="23" t="s">
        <v>93</v>
      </c>
      <c r="F197" s="20" t="s">
        <v>63</v>
      </c>
      <c r="G197" s="20">
        <v>10.0</v>
      </c>
      <c r="H197" s="20">
        <v>110.0</v>
      </c>
      <c r="I197" s="20" t="s">
        <v>53</v>
      </c>
      <c r="J197" s="20" t="s">
        <v>48</v>
      </c>
    </row>
  </sheetData>
  <dataValidations>
    <dataValidation type="list" allowBlank="1" sqref="A5:A108">
      <formula1>"✅,☐,❌"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15.0"/>
    <col customWidth="1" min="3" max="3" width="24.86"/>
    <col customWidth="1" min="4" max="4" width="40.0"/>
    <col customWidth="1" min="5" max="5" width="8.0"/>
    <col customWidth="1" min="6" max="6" width="5.0"/>
    <col customWidth="1" min="7" max="7" width="15.0"/>
    <col customWidth="1" min="8" max="8" width="25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6</v>
      </c>
      <c r="B4" s="5" t="s">
        <v>9</v>
      </c>
      <c r="C4" s="5" t="s">
        <v>12</v>
      </c>
      <c r="D4" s="5" t="s">
        <v>15</v>
      </c>
      <c r="E4" s="5" t="s">
        <v>8</v>
      </c>
      <c r="F4" s="5" t="s">
        <v>11</v>
      </c>
      <c r="G4" s="5" t="s">
        <v>16</v>
      </c>
      <c r="H4" s="5" t="s">
        <v>14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21</v>
      </c>
      <c r="B5" s="8" t="s">
        <v>23</v>
      </c>
      <c r="C5" s="11">
        <v>45383.0</v>
      </c>
      <c r="D5" s="8" t="s">
        <v>25</v>
      </c>
      <c r="E5" s="7" t="s">
        <v>29</v>
      </c>
      <c r="F5" s="7">
        <v>10.0</v>
      </c>
      <c r="G5" s="7" t="s">
        <v>31</v>
      </c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21</v>
      </c>
      <c r="B6" s="8" t="s">
        <v>33</v>
      </c>
      <c r="C6" s="11">
        <v>45565.0</v>
      </c>
      <c r="D6" s="8" t="s">
        <v>34</v>
      </c>
      <c r="E6" s="7" t="s">
        <v>35</v>
      </c>
      <c r="F6" s="7">
        <v>15.0</v>
      </c>
      <c r="G6" s="7" t="s">
        <v>36</v>
      </c>
      <c r="H6" s="8" t="s">
        <v>37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21</v>
      </c>
      <c r="B7" s="8"/>
      <c r="C7" s="8"/>
      <c r="D7" s="8"/>
      <c r="E7" s="7"/>
      <c r="F7" s="7"/>
      <c r="G7" s="7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21</v>
      </c>
      <c r="B8" s="18"/>
      <c r="C8" s="18"/>
      <c r="D8" s="18"/>
      <c r="E8" s="9"/>
      <c r="F8" s="9"/>
      <c r="G8" s="9"/>
      <c r="H8" s="1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21</v>
      </c>
      <c r="B9" s="18"/>
      <c r="C9" s="18"/>
      <c r="D9" s="18"/>
      <c r="E9" s="9"/>
      <c r="F9" s="9"/>
      <c r="G9" s="9"/>
      <c r="H9" s="1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21</v>
      </c>
      <c r="B10" s="18"/>
      <c r="C10" s="18"/>
      <c r="D10" s="18"/>
      <c r="E10" s="9"/>
      <c r="F10" s="9"/>
      <c r="G10" s="9"/>
      <c r="H10" s="1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>
    <dataValidation type="list" allowBlank="1" sqref="A5:A10">
      <formula1>"✅,☐"</formula1>
    </dataValidation>
    <dataValidation type="list" allowBlank="1" sqref="E5:E10">
      <formula1>"A.1,A.2,A.3,A.4,A.5,A.6,B.1,B.2,B.3,B.4,C,D,E"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8.0"/>
    <col customWidth="1" min="3" max="3" width="45.0"/>
    <col customWidth="1" min="4" max="4" width="5.0"/>
    <col customWidth="1" min="5" max="5" width="12.0"/>
    <col customWidth="1" min="6" max="6" width="25.0"/>
  </cols>
  <sheetData>
    <row r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5" t="s">
        <v>6</v>
      </c>
      <c r="B4" s="5" t="s">
        <v>8</v>
      </c>
      <c r="C4" s="5" t="s">
        <v>10</v>
      </c>
      <c r="D4" s="5" t="s">
        <v>11</v>
      </c>
      <c r="E4" s="5" t="s">
        <v>13</v>
      </c>
      <c r="F4" s="5" t="s">
        <v>14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7" t="s">
        <v>17</v>
      </c>
      <c r="B5" s="8" t="s">
        <v>18</v>
      </c>
      <c r="C5" s="8" t="s">
        <v>20</v>
      </c>
      <c r="D5" s="7">
        <v>15.0</v>
      </c>
      <c r="E5" s="10">
        <v>46295.0</v>
      </c>
      <c r="F5" s="8" t="s">
        <v>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7" t="s">
        <v>21</v>
      </c>
      <c r="B6" s="8"/>
      <c r="C6" s="8"/>
      <c r="D6" s="7"/>
      <c r="E6" s="10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7" t="s">
        <v>21</v>
      </c>
      <c r="B7" s="8"/>
      <c r="C7" s="8"/>
      <c r="D7" s="7"/>
      <c r="E7" s="10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7" t="s">
        <v>21</v>
      </c>
      <c r="B8" s="8"/>
      <c r="C8" s="8"/>
      <c r="D8" s="7"/>
      <c r="E8" s="10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7" t="s">
        <v>21</v>
      </c>
      <c r="B9" s="8"/>
      <c r="C9" s="8"/>
      <c r="D9" s="7"/>
      <c r="E9" s="10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7" t="s">
        <v>21</v>
      </c>
      <c r="B10" s="8"/>
      <c r="C10" s="8"/>
      <c r="D10" s="7"/>
      <c r="E10" s="10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7" t="s">
        <v>21</v>
      </c>
      <c r="B11" s="8"/>
      <c r="C11" s="8"/>
      <c r="D11" s="7"/>
      <c r="E11" s="10"/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7" t="s">
        <v>21</v>
      </c>
      <c r="B12" s="8"/>
      <c r="C12" s="8"/>
      <c r="D12" s="7"/>
      <c r="E12" s="10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7" t="s">
        <v>21</v>
      </c>
      <c r="B13" s="8"/>
      <c r="C13" s="8"/>
      <c r="D13" s="7"/>
      <c r="E13" s="10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17"/>
      <c r="B14" s="17"/>
      <c r="C14" s="17"/>
      <c r="D14" s="17"/>
      <c r="E14" s="19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17"/>
      <c r="B15" s="17"/>
      <c r="C15" s="17"/>
      <c r="D15" s="17"/>
      <c r="E15" s="19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17"/>
      <c r="B16" s="17"/>
      <c r="C16" s="17"/>
      <c r="D16" s="17"/>
      <c r="E16" s="19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17"/>
      <c r="B17" s="17"/>
      <c r="C17" s="17"/>
      <c r="D17" s="17"/>
      <c r="E17" s="19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7"/>
      <c r="B18" s="17"/>
      <c r="C18" s="17"/>
      <c r="D18" s="17"/>
      <c r="E18" s="19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7"/>
      <c r="B19" s="17"/>
      <c r="C19" s="17"/>
      <c r="D19" s="17"/>
      <c r="E19" s="19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ataValidations>
    <dataValidation type="list" allowBlank="1" sqref="A5:A19">
      <formula1>"✅,☐"</formula1>
    </dataValidation>
    <dataValidation type="list" allowBlank="1" sqref="B5:B19">
      <formula1>"A.1,A.2,A.3,A.4,A.5,A.6,B.1,B.2,B.3,B.4,C,D,E"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0.0"/>
    <col customWidth="1" min="3" max="3" width="6.0"/>
    <col customWidth="1" min="4" max="4" width="16.71"/>
    <col customWidth="1" min="5" max="5" width="10.0"/>
    <col customWidth="1" min="6" max="6" width="25.0"/>
  </cols>
  <sheetData>
    <row r="1">
      <c r="A1" s="1" t="s">
        <v>449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5" t="s">
        <v>8</v>
      </c>
      <c r="B3" s="5" t="s">
        <v>38</v>
      </c>
      <c r="C3" s="5" t="s">
        <v>11</v>
      </c>
      <c r="D3" s="5" t="s">
        <v>450</v>
      </c>
      <c r="E3" s="5" t="s">
        <v>451</v>
      </c>
      <c r="F3" s="5" t="s">
        <v>14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25" t="s">
        <v>359</v>
      </c>
      <c r="B4" s="25" t="s">
        <v>452</v>
      </c>
      <c r="C4" s="35"/>
      <c r="D4" s="35"/>
      <c r="E4" s="36"/>
      <c r="F4" s="3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8" t="s">
        <v>359</v>
      </c>
      <c r="B5" s="8" t="s">
        <v>453</v>
      </c>
      <c r="C5" s="7">
        <v>10.0</v>
      </c>
      <c r="D5" s="8" t="s">
        <v>454</v>
      </c>
      <c r="E5" s="32">
        <v>200.0</v>
      </c>
      <c r="F5" s="8" t="s">
        <v>455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8" t="s">
        <v>359</v>
      </c>
      <c r="B6" s="8" t="s">
        <v>456</v>
      </c>
      <c r="C6" s="7">
        <v>5.0</v>
      </c>
      <c r="D6" s="8" t="s">
        <v>457</v>
      </c>
      <c r="E6" s="32">
        <v>600.0</v>
      </c>
      <c r="F6" s="8" t="s">
        <v>458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8" t="s">
        <v>359</v>
      </c>
      <c r="B7" s="8"/>
      <c r="C7" s="7"/>
      <c r="D7" s="8"/>
      <c r="E7" s="32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8" t="s">
        <v>359</v>
      </c>
      <c r="B8" s="8"/>
      <c r="C8" s="7"/>
      <c r="D8" s="8"/>
      <c r="E8" s="32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8"/>
      <c r="B9" s="8"/>
      <c r="C9" s="7"/>
      <c r="D9" s="8"/>
      <c r="E9" s="37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5" t="s">
        <v>378</v>
      </c>
      <c r="B10" s="25" t="s">
        <v>459</v>
      </c>
      <c r="C10" s="38"/>
      <c r="D10" s="35"/>
      <c r="E10" s="36"/>
      <c r="F10" s="3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8" t="s">
        <v>378</v>
      </c>
      <c r="B11" s="8" t="s">
        <v>460</v>
      </c>
      <c r="C11" s="7">
        <v>160.0</v>
      </c>
      <c r="D11" s="8" t="s">
        <v>457</v>
      </c>
      <c r="E11" s="37"/>
      <c r="F11" s="8" t="s">
        <v>461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8" t="s">
        <v>378</v>
      </c>
      <c r="B12" s="8"/>
      <c r="C12" s="7"/>
      <c r="D12" s="8"/>
      <c r="E12" s="37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8" t="s">
        <v>378</v>
      </c>
      <c r="B13" s="8"/>
      <c r="C13" s="7"/>
      <c r="D13" s="8"/>
      <c r="E13" s="37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8"/>
      <c r="B14" s="8"/>
      <c r="C14" s="7"/>
      <c r="D14" s="8"/>
      <c r="E14" s="37"/>
      <c r="F14" s="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5" t="s">
        <v>391</v>
      </c>
      <c r="B15" s="25" t="s">
        <v>462</v>
      </c>
      <c r="C15" s="38"/>
      <c r="D15" s="35"/>
      <c r="E15" s="36"/>
      <c r="F15" s="3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8" t="s">
        <v>391</v>
      </c>
      <c r="B16" s="8" t="s">
        <v>463</v>
      </c>
      <c r="C16" s="7">
        <v>10.0</v>
      </c>
      <c r="D16" s="8" t="inlineStr">
        <is>
          <t xml:space="preserve">Nov-Dez 2026</t>
        </is>
      </c>
      <c r="E16" s="37"/>
      <c r="F16" s="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8" t="s">
        <v>391</v>
      </c>
      <c r="B17" s="8"/>
      <c r="C17" s="7"/>
      <c r="D17" s="16"/>
      <c r="E17" s="37"/>
      <c r="F17" s="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40"/>
      <c r="B19" s="25" t="s">
        <v>464</v>
      </c>
      <c r="C19" s="40"/>
      <c r="D19" s="40"/>
      <c r="E19" s="41">
        <f>SUM(E4:E17)</f>
        <v>800</v>
      </c>
      <c r="F19" s="4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25.0"/>
    <col customWidth="1" min="3" max="5" width="12.0"/>
    <col customWidth="1" min="6" max="6" width="8.71"/>
  </cols>
  <sheetData>
    <row r="1">
      <c r="A1" s="1" t="s">
        <v>440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441</v>
      </c>
      <c r="B3" s="5" t="s">
        <v>38</v>
      </c>
      <c r="C3" s="5" t="s">
        <v>442</v>
      </c>
      <c r="D3" s="5" t="s">
        <v>443</v>
      </c>
      <c r="E3" s="5" t="s">
        <v>41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444</v>
      </c>
      <c r="B4" s="8" t="s">
        <v>465</v>
      </c>
      <c r="C4" s="37">
        <f>SUMIF(Seminare!A:A,"✅",Seminare!H:H)</f>
        <v>220</v>
      </c>
      <c r="D4" s="37"/>
      <c r="E4" s="37">
        <f t="shared" ref="E4:E8" si="1">C4-D4</f>
        <v>220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445</v>
      </c>
      <c r="B5" s="8" t="s">
        <v>31</v>
      </c>
      <c r="C5" s="37">
        <v>1700.0</v>
      </c>
      <c r="D5" s="37">
        <v>850.0</v>
      </c>
      <c r="E5" s="37">
        <f t="shared" si="1"/>
        <v>850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 t="s">
        <v>360</v>
      </c>
      <c r="B6" s="8" t="s">
        <v>466</v>
      </c>
      <c r="C6" s="37">
        <f>SUMIF(Praxis!A:A,"F.1",Praxis!E:E)</f>
        <v>800</v>
      </c>
      <c r="D6" s="37">
        <v>800.0</v>
      </c>
      <c r="E6" s="37">
        <f t="shared" si="1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 t="s">
        <v>446</v>
      </c>
      <c r="B7" s="8" t="s">
        <v>467</v>
      </c>
      <c r="C7" s="37">
        <v>50.0</v>
      </c>
      <c r="D7" s="37">
        <v>50.0</v>
      </c>
      <c r="E7" s="37">
        <f t="shared" si="1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 t="s">
        <v>447</v>
      </c>
      <c r="B8" s="8"/>
      <c r="C8" s="37"/>
      <c r="D8" s="37"/>
      <c r="E8" s="37">
        <f t="shared" si="1"/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5"/>
      <c r="B9" s="25" t="s">
        <v>448</v>
      </c>
      <c r="C9" s="41">
        <f t="shared" ref="C9:E9" si="2">SUM(C4:C8)</f>
        <v>2770</v>
      </c>
      <c r="D9" s="41">
        <f t="shared" si="2"/>
        <v>1700</v>
      </c>
      <c r="E9" s="41">
        <f t="shared" si="2"/>
        <v>1070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0"/>
    <col customWidth="1" min="2" max="6" width="8.71"/>
  </cols>
  <sheetData>
    <row r="1">
      <c r="A1" s="1" t="s">
        <v>468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2" t="s">
        <v>469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7" t="s">
        <v>470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7" t="s">
        <v>471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7" t="s">
        <v>472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 t="s">
        <v>473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 t="s">
        <v>474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7" t="s">
        <v>475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7" t="s">
        <v>476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7" t="s">
        <v>477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 t="s">
        <v>478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7" t="s">
        <v>479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2" t="s">
        <v>480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4" t="s">
        <v>481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17"/>
  </hyperlinks>
  <printOptions/>
  <pageMargins bottom="1.0" footer="0.0" header="0.0" left="0.75" right="0.75" top="1.0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2026-02-10T20:22:21Z</dcterms:created>
  <dc:creator>openpyxl</dc:creator>
</cp:coreProperties>
</file>